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edforg-my.sharepoint.com/personal/ksuttles_edf_org/Documents/Working Lands/Resilient agriculture/Two Degrees Adapt/Climate Proofing report/Final data/orginal data/"/>
    </mc:Choice>
  </mc:AlternateContent>
  <xr:revisionPtr revIDLastSave="8" documentId="13_ncr:1_{02536581-1B2E-4C30-A5E8-27010DB4F63A}" xr6:coauthVersionLast="47" xr6:coauthVersionMax="47" xr10:uidLastSave="{0D7188F2-3BF2-40E9-8127-F4828FD644CA}"/>
  <bookViews>
    <workbookView xWindow="-98" yWindow="-98" windowWidth="19396" windowHeight="10395" xr2:uid="{00000000-000D-0000-FFFF-FFFF00000000}"/>
  </bookViews>
  <sheets>
    <sheet name="StoryMap" sheetId="28" r:id="rId1"/>
    <sheet name="County name" sheetId="2" r:id="rId2"/>
    <sheet name="Observation-gridMET" sheetId="25" r:id="rId3"/>
    <sheet name="Observations-PRISM" sheetId="26" r:id="rId4"/>
    <sheet name="Multi-Model" sheetId="4" r:id="rId5"/>
    <sheet name="bcc-csm-1" sheetId="5" r:id="rId6"/>
    <sheet name="bcc-csm1-1-m" sheetId="6" r:id="rId7"/>
    <sheet name="BNU-ESM" sheetId="7" r:id="rId8"/>
    <sheet name="CanESM2" sheetId="8" r:id="rId9"/>
    <sheet name="CCSM4" sheetId="9" r:id="rId10"/>
    <sheet name="CNRM-CM5" sheetId="10" r:id="rId11"/>
    <sheet name="CSIRO-Mk3-6-0" sheetId="11" r:id="rId12"/>
    <sheet name="GFDL-ESM2G" sheetId="13" r:id="rId13"/>
    <sheet name="GFDL-ESM2M" sheetId="12" r:id="rId14"/>
    <sheet name="HadGEM2-CC" sheetId="15" r:id="rId15"/>
    <sheet name="HadGEM2-ES" sheetId="14" r:id="rId16"/>
    <sheet name="inmcm4" sheetId="16" r:id="rId17"/>
    <sheet name="IPSL-CM5A-LR" sheetId="17" r:id="rId18"/>
    <sheet name="IPSL-CM5A-MR" sheetId="18" r:id="rId19"/>
    <sheet name="IPSL-MC5B-LR" sheetId="19" r:id="rId20"/>
    <sheet name="MIROC5" sheetId="20" r:id="rId21"/>
    <sheet name="MIROC-ESM" sheetId="21" r:id="rId22"/>
    <sheet name="MIROC-ESM-CHEM" sheetId="22" r:id="rId23"/>
    <sheet name="MRI-CGCM3" sheetId="23" r:id="rId24"/>
    <sheet name="NorESM1-M" sheetId="24" r:id="rId25"/>
    <sheet name="MACA Models" sheetId="3" r:id="rId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4" l="1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5" i="4"/>
  <c r="AQ91" i="4"/>
  <c r="AP91" i="4"/>
  <c r="AO91" i="4"/>
  <c r="AQ90" i="4"/>
  <c r="AP90" i="4"/>
  <c r="AO90" i="4"/>
  <c r="AQ89" i="4"/>
  <c r="AP89" i="4"/>
  <c r="AS89" i="4" s="1"/>
  <c r="AO89" i="4"/>
  <c r="AQ88" i="4"/>
  <c r="AP88" i="4"/>
  <c r="AO88" i="4"/>
  <c r="AQ87" i="4"/>
  <c r="AP87" i="4"/>
  <c r="AO87" i="4"/>
  <c r="AQ86" i="4"/>
  <c r="AP86" i="4"/>
  <c r="AO86" i="4"/>
  <c r="AQ85" i="4"/>
  <c r="AP85" i="4"/>
  <c r="AS85" i="4" s="1"/>
  <c r="AO85" i="4"/>
  <c r="AQ84" i="4"/>
  <c r="AP84" i="4"/>
  <c r="AO84" i="4"/>
  <c r="AQ83" i="4"/>
  <c r="AP83" i="4"/>
  <c r="AO83" i="4"/>
  <c r="AQ82" i="4"/>
  <c r="AP82" i="4"/>
  <c r="AO82" i="4"/>
  <c r="AQ81" i="4"/>
  <c r="AP81" i="4"/>
  <c r="AS81" i="4" s="1"/>
  <c r="AO81" i="4"/>
  <c r="AQ80" i="4"/>
  <c r="AP80" i="4"/>
  <c r="AO80" i="4"/>
  <c r="AQ79" i="4"/>
  <c r="AP79" i="4"/>
  <c r="AO79" i="4"/>
  <c r="AQ78" i="4"/>
  <c r="AP78" i="4"/>
  <c r="AO78" i="4"/>
  <c r="AQ77" i="4"/>
  <c r="AP77" i="4"/>
  <c r="AV77" i="4" s="1"/>
  <c r="AO77" i="4"/>
  <c r="AQ76" i="4"/>
  <c r="AP76" i="4"/>
  <c r="AO76" i="4"/>
  <c r="AQ75" i="4"/>
  <c r="AP75" i="4"/>
  <c r="AO75" i="4"/>
  <c r="AQ74" i="4"/>
  <c r="AP74" i="4"/>
  <c r="AO74" i="4"/>
  <c r="AQ73" i="4"/>
  <c r="AP73" i="4"/>
  <c r="AV73" i="4" s="1"/>
  <c r="AO73" i="4"/>
  <c r="AQ72" i="4"/>
  <c r="AP72" i="4"/>
  <c r="AO72" i="4"/>
  <c r="AQ71" i="4"/>
  <c r="AP71" i="4"/>
  <c r="AO71" i="4"/>
  <c r="AQ70" i="4"/>
  <c r="AP70" i="4"/>
  <c r="AO70" i="4"/>
  <c r="AQ69" i="4"/>
  <c r="AP69" i="4"/>
  <c r="AV69" i="4" s="1"/>
  <c r="AO69" i="4"/>
  <c r="AQ68" i="4"/>
  <c r="AP68" i="4"/>
  <c r="AO68" i="4"/>
  <c r="AQ67" i="4"/>
  <c r="AP67" i="4"/>
  <c r="AO67" i="4"/>
  <c r="AQ66" i="4"/>
  <c r="AP66" i="4"/>
  <c r="AO66" i="4"/>
  <c r="AQ65" i="4"/>
  <c r="AP65" i="4"/>
  <c r="AV65" i="4" s="1"/>
  <c r="AO65" i="4"/>
  <c r="AQ64" i="4"/>
  <c r="AP64" i="4"/>
  <c r="AO64" i="4"/>
  <c r="AQ63" i="4"/>
  <c r="AP63" i="4"/>
  <c r="AO63" i="4"/>
  <c r="AQ62" i="4"/>
  <c r="AP62" i="4"/>
  <c r="AO62" i="4"/>
  <c r="AQ61" i="4"/>
  <c r="AP61" i="4"/>
  <c r="AV61" i="4" s="1"/>
  <c r="AO61" i="4"/>
  <c r="AQ60" i="4"/>
  <c r="AP60" i="4"/>
  <c r="AO60" i="4"/>
  <c r="AQ59" i="4"/>
  <c r="AP59" i="4"/>
  <c r="AO59" i="4"/>
  <c r="AQ58" i="4"/>
  <c r="AP58" i="4"/>
  <c r="AO58" i="4"/>
  <c r="AQ57" i="4"/>
  <c r="AP57" i="4"/>
  <c r="AV57" i="4" s="1"/>
  <c r="AO57" i="4"/>
  <c r="AQ56" i="4"/>
  <c r="AP56" i="4"/>
  <c r="AO56" i="4"/>
  <c r="AQ55" i="4"/>
  <c r="AP55" i="4"/>
  <c r="AO55" i="4"/>
  <c r="AQ54" i="4"/>
  <c r="AP54" i="4"/>
  <c r="AO54" i="4"/>
  <c r="AQ53" i="4"/>
  <c r="AP53" i="4"/>
  <c r="AV53" i="4" s="1"/>
  <c r="AO53" i="4"/>
  <c r="AQ52" i="4"/>
  <c r="AP52" i="4"/>
  <c r="AO52" i="4"/>
  <c r="AQ51" i="4"/>
  <c r="AP51" i="4"/>
  <c r="AO51" i="4"/>
  <c r="AQ50" i="4"/>
  <c r="AP50" i="4"/>
  <c r="AO50" i="4"/>
  <c r="AQ49" i="4"/>
  <c r="AP49" i="4"/>
  <c r="AO49" i="4"/>
  <c r="AQ48" i="4"/>
  <c r="AP48" i="4"/>
  <c r="AO48" i="4"/>
  <c r="AR48" i="4" s="1"/>
  <c r="AQ47" i="4"/>
  <c r="AP47" i="4"/>
  <c r="AO47" i="4"/>
  <c r="AQ46" i="4"/>
  <c r="AP46" i="4"/>
  <c r="AO46" i="4"/>
  <c r="AQ45" i="4"/>
  <c r="AP45" i="4"/>
  <c r="AS45" i="4" s="1"/>
  <c r="AO45" i="4"/>
  <c r="AQ44" i="4"/>
  <c r="AP44" i="4"/>
  <c r="AO44" i="4"/>
  <c r="AR44" i="4" s="1"/>
  <c r="AQ43" i="4"/>
  <c r="AP43" i="4"/>
  <c r="AV43" i="4" s="1"/>
  <c r="AO43" i="4"/>
  <c r="AQ42" i="4"/>
  <c r="AT42" i="4" s="1"/>
  <c r="AP42" i="4"/>
  <c r="AO42" i="4"/>
  <c r="AQ41" i="4"/>
  <c r="AP41" i="4"/>
  <c r="AO41" i="4"/>
  <c r="AQ40" i="4"/>
  <c r="AT40" i="4" s="1"/>
  <c r="AP40" i="4"/>
  <c r="AO40" i="4"/>
  <c r="AU40" i="4" s="1"/>
  <c r="AQ39" i="4"/>
  <c r="AP39" i="4"/>
  <c r="AV39" i="4" s="1"/>
  <c r="AO39" i="4"/>
  <c r="AQ38" i="4"/>
  <c r="AT38" i="4" s="1"/>
  <c r="AP38" i="4"/>
  <c r="AO38" i="4"/>
  <c r="AQ37" i="4"/>
  <c r="AP37" i="4"/>
  <c r="AS37" i="4" s="1"/>
  <c r="AO37" i="4"/>
  <c r="AQ36" i="4"/>
  <c r="AT36" i="4" s="1"/>
  <c r="AP36" i="4"/>
  <c r="AO36" i="4"/>
  <c r="AU36" i="4" s="1"/>
  <c r="AQ35" i="4"/>
  <c r="AP35" i="4"/>
  <c r="AS35" i="4" s="1"/>
  <c r="AO35" i="4"/>
  <c r="AQ34" i="4"/>
  <c r="AT34" i="4" s="1"/>
  <c r="AP34" i="4"/>
  <c r="AO34" i="4"/>
  <c r="AQ33" i="4"/>
  <c r="AP33" i="4"/>
  <c r="AS33" i="4" s="1"/>
  <c r="AO33" i="4"/>
  <c r="AQ32" i="4"/>
  <c r="AT32" i="4" s="1"/>
  <c r="AP32" i="4"/>
  <c r="AO32" i="4"/>
  <c r="AU32" i="4" s="1"/>
  <c r="AQ31" i="4"/>
  <c r="AP31" i="4"/>
  <c r="AV31" i="4" s="1"/>
  <c r="AO31" i="4"/>
  <c r="AQ30" i="4"/>
  <c r="AW30" i="4" s="1"/>
  <c r="AP30" i="4"/>
  <c r="AO30" i="4"/>
  <c r="AU30" i="4" s="1"/>
  <c r="AQ29" i="4"/>
  <c r="AP29" i="4"/>
  <c r="AS29" i="4" s="1"/>
  <c r="AO29" i="4"/>
  <c r="AQ28" i="4"/>
  <c r="AP28" i="4"/>
  <c r="AO28" i="4"/>
  <c r="AR28" i="4" s="1"/>
  <c r="AQ27" i="4"/>
  <c r="AP27" i="4"/>
  <c r="AO27" i="4"/>
  <c r="AQ26" i="4"/>
  <c r="AT26" i="4" s="1"/>
  <c r="AP26" i="4"/>
  <c r="AO26" i="4"/>
  <c r="AR26" i="4" s="1"/>
  <c r="AQ25" i="4"/>
  <c r="AP25" i="4"/>
  <c r="AS25" i="4" s="1"/>
  <c r="AO25" i="4"/>
  <c r="AQ24" i="4"/>
  <c r="AT24" i="4" s="1"/>
  <c r="AP24" i="4"/>
  <c r="AO24" i="4"/>
  <c r="AU24" i="4" s="1"/>
  <c r="AQ23" i="4"/>
  <c r="AP23" i="4"/>
  <c r="AS23" i="4" s="1"/>
  <c r="AO23" i="4"/>
  <c r="AQ22" i="4"/>
  <c r="AT22" i="4" s="1"/>
  <c r="AP22" i="4"/>
  <c r="AO22" i="4"/>
  <c r="AU22" i="4" s="1"/>
  <c r="AQ21" i="4"/>
  <c r="AP21" i="4"/>
  <c r="AO21" i="4"/>
  <c r="AQ20" i="4"/>
  <c r="AW20" i="4" s="1"/>
  <c r="AP20" i="4"/>
  <c r="AO20" i="4"/>
  <c r="AU20" i="4" s="1"/>
  <c r="AQ19" i="4"/>
  <c r="AP19" i="4"/>
  <c r="AS19" i="4" s="1"/>
  <c r="AO19" i="4"/>
  <c r="AQ18" i="4"/>
  <c r="AT18" i="4" s="1"/>
  <c r="AP18" i="4"/>
  <c r="AO18" i="4"/>
  <c r="AU18" i="4" s="1"/>
  <c r="AQ17" i="4"/>
  <c r="AP17" i="4"/>
  <c r="AO17" i="4"/>
  <c r="AQ16" i="4"/>
  <c r="AP16" i="4"/>
  <c r="AO16" i="4"/>
  <c r="AR16" i="4" s="1"/>
  <c r="AQ15" i="4"/>
  <c r="AP15" i="4"/>
  <c r="AS15" i="4" s="1"/>
  <c r="AO15" i="4"/>
  <c r="AQ14" i="4"/>
  <c r="AT14" i="4" s="1"/>
  <c r="AP14" i="4"/>
  <c r="AO14" i="4"/>
  <c r="AU14" i="4" s="1"/>
  <c r="AQ13" i="4"/>
  <c r="AP13" i="4"/>
  <c r="AV13" i="4" s="1"/>
  <c r="AO13" i="4"/>
  <c r="AQ12" i="4"/>
  <c r="AP12" i="4"/>
  <c r="AO12" i="4"/>
  <c r="AR12" i="4" s="1"/>
  <c r="AQ11" i="4"/>
  <c r="AP11" i="4"/>
  <c r="AO11" i="4"/>
  <c r="AQ10" i="4"/>
  <c r="AT10" i="4" s="1"/>
  <c r="AP10" i="4"/>
  <c r="AO10" i="4"/>
  <c r="AR10" i="4" s="1"/>
  <c r="AQ9" i="4"/>
  <c r="AP9" i="4"/>
  <c r="AV9" i="4" s="1"/>
  <c r="AO9" i="4"/>
  <c r="AQ8" i="4"/>
  <c r="AT8" i="4" s="1"/>
  <c r="AP8" i="4"/>
  <c r="AO8" i="4"/>
  <c r="AU8" i="4" s="1"/>
  <c r="AQ7" i="4"/>
  <c r="AP7" i="4"/>
  <c r="AV7" i="4" s="1"/>
  <c r="AO7" i="4"/>
  <c r="AQ6" i="4"/>
  <c r="AW6" i="4" s="1"/>
  <c r="AP6" i="4"/>
  <c r="AO6" i="4"/>
  <c r="AU6" i="4" s="1"/>
  <c r="AQ5" i="4"/>
  <c r="AP5" i="4"/>
  <c r="AS5" i="4" s="1"/>
  <c r="AO5" i="4"/>
  <c r="AT91" i="4"/>
  <c r="AR91" i="4"/>
  <c r="AW91" i="4"/>
  <c r="AU91" i="4"/>
  <c r="AU90" i="4"/>
  <c r="AS90" i="4"/>
  <c r="AR90" i="4"/>
  <c r="AV89" i="4"/>
  <c r="AR89" i="4"/>
  <c r="AT89" i="4"/>
  <c r="AU89" i="4"/>
  <c r="AW88" i="4"/>
  <c r="AS88" i="4"/>
  <c r="AT88" i="4"/>
  <c r="AV88" i="4"/>
  <c r="AT87" i="4"/>
  <c r="AR87" i="4"/>
  <c r="AW87" i="4"/>
  <c r="AU87" i="4"/>
  <c r="AU86" i="4"/>
  <c r="AS86" i="4"/>
  <c r="AR86" i="4"/>
  <c r="AV85" i="4"/>
  <c r="AR85" i="4"/>
  <c r="AT85" i="4"/>
  <c r="AU85" i="4"/>
  <c r="AW84" i="4"/>
  <c r="AS84" i="4"/>
  <c r="AT84" i="4"/>
  <c r="AV84" i="4"/>
  <c r="AT83" i="4"/>
  <c r="AR83" i="4"/>
  <c r="AW83" i="4"/>
  <c r="AU83" i="4"/>
  <c r="AU82" i="4"/>
  <c r="AS82" i="4"/>
  <c r="AR82" i="4"/>
  <c r="AV81" i="4"/>
  <c r="AR81" i="4"/>
  <c r="AT81" i="4"/>
  <c r="AU81" i="4"/>
  <c r="AW80" i="4"/>
  <c r="AS80" i="4"/>
  <c r="AT80" i="4"/>
  <c r="AV80" i="4"/>
  <c r="AT79" i="4"/>
  <c r="AR79" i="4"/>
  <c r="AW79" i="4"/>
  <c r="AU79" i="4"/>
  <c r="AU78" i="4"/>
  <c r="AS78" i="4"/>
  <c r="AV78" i="4"/>
  <c r="AR78" i="4"/>
  <c r="AT77" i="4"/>
  <c r="AR77" i="4"/>
  <c r="AW77" i="4"/>
  <c r="AU77" i="4"/>
  <c r="AW76" i="4"/>
  <c r="AS76" i="4"/>
  <c r="AT76" i="4"/>
  <c r="AV76" i="4"/>
  <c r="AT75" i="4"/>
  <c r="AR75" i="4"/>
  <c r="AW75" i="4"/>
  <c r="AU75" i="4"/>
  <c r="AU74" i="4"/>
  <c r="AS74" i="4"/>
  <c r="AV74" i="4"/>
  <c r="AR74" i="4"/>
  <c r="AT73" i="4"/>
  <c r="AR73" i="4"/>
  <c r="AW73" i="4"/>
  <c r="AU73" i="4"/>
  <c r="AW72" i="4"/>
  <c r="AS72" i="4"/>
  <c r="AT72" i="4"/>
  <c r="AV72" i="4"/>
  <c r="AT71" i="4"/>
  <c r="AR71" i="4"/>
  <c r="AW71" i="4"/>
  <c r="AU71" i="4"/>
  <c r="AU70" i="4"/>
  <c r="AS70" i="4"/>
  <c r="AV70" i="4"/>
  <c r="AR70" i="4"/>
  <c r="AT69" i="4"/>
  <c r="AR69" i="4"/>
  <c r="AW69" i="4"/>
  <c r="AU69" i="4"/>
  <c r="AW68" i="4"/>
  <c r="AS68" i="4"/>
  <c r="AT68" i="4"/>
  <c r="AV68" i="4"/>
  <c r="AT67" i="4"/>
  <c r="AR67" i="4"/>
  <c r="AW67" i="4"/>
  <c r="AU67" i="4"/>
  <c r="AU66" i="4"/>
  <c r="AS66" i="4"/>
  <c r="AV66" i="4"/>
  <c r="AR66" i="4"/>
  <c r="AT65" i="4"/>
  <c r="AR65" i="4"/>
  <c r="AW65" i="4"/>
  <c r="AU65" i="4"/>
  <c r="AW64" i="4"/>
  <c r="AS64" i="4"/>
  <c r="AT64" i="4"/>
  <c r="AV64" i="4"/>
  <c r="AT63" i="4"/>
  <c r="AR63" i="4"/>
  <c r="AW63" i="4"/>
  <c r="AU63" i="4"/>
  <c r="AU62" i="4"/>
  <c r="AS62" i="4"/>
  <c r="AV62" i="4"/>
  <c r="AR62" i="4"/>
  <c r="AT61" i="4"/>
  <c r="AR61" i="4"/>
  <c r="AW61" i="4"/>
  <c r="AU61" i="4"/>
  <c r="AW60" i="4"/>
  <c r="AS60" i="4"/>
  <c r="AT60" i="4"/>
  <c r="AV60" i="4"/>
  <c r="AT59" i="4"/>
  <c r="AR59" i="4"/>
  <c r="AW59" i="4"/>
  <c r="AU59" i="4"/>
  <c r="AU58" i="4"/>
  <c r="AS58" i="4"/>
  <c r="AV58" i="4"/>
  <c r="AR58" i="4"/>
  <c r="AT57" i="4"/>
  <c r="AR57" i="4"/>
  <c r="AW57" i="4"/>
  <c r="AU57" i="4"/>
  <c r="AW56" i="4"/>
  <c r="AS56" i="4"/>
  <c r="AT56" i="4"/>
  <c r="AV56" i="4"/>
  <c r="AT55" i="4"/>
  <c r="AR55" i="4"/>
  <c r="AW55" i="4"/>
  <c r="AU55" i="4"/>
  <c r="AU54" i="4"/>
  <c r="AS54" i="4"/>
  <c r="AV54" i="4"/>
  <c r="AR54" i="4"/>
  <c r="AU53" i="4"/>
  <c r="AR53" i="4"/>
  <c r="AT53" i="4"/>
  <c r="AW52" i="4"/>
  <c r="AV52" i="4"/>
  <c r="AS52" i="4"/>
  <c r="AT52" i="4"/>
  <c r="AT51" i="4"/>
  <c r="AR51" i="4"/>
  <c r="AW51" i="4"/>
  <c r="AU51" i="4"/>
  <c r="AU50" i="4"/>
  <c r="AS50" i="4"/>
  <c r="AV50" i="4"/>
  <c r="AR50" i="4"/>
  <c r="AV49" i="4"/>
  <c r="AT49" i="4"/>
  <c r="AR49" i="4"/>
  <c r="AW49" i="4"/>
  <c r="AS49" i="4"/>
  <c r="AU49" i="4"/>
  <c r="AS48" i="4"/>
  <c r="AT48" i="4"/>
  <c r="AV48" i="4"/>
  <c r="AT47" i="4"/>
  <c r="AR47" i="4"/>
  <c r="AW47" i="4"/>
  <c r="AS47" i="4"/>
  <c r="AU47" i="4"/>
  <c r="AU46" i="4"/>
  <c r="AT46" i="4"/>
  <c r="AS46" i="4"/>
  <c r="AR46" i="4"/>
  <c r="AU45" i="4"/>
  <c r="AR45" i="4"/>
  <c r="AT45" i="4"/>
  <c r="AV44" i="4"/>
  <c r="AS44" i="4"/>
  <c r="AT44" i="4"/>
  <c r="AW43" i="4"/>
  <c r="AT43" i="4"/>
  <c r="AS43" i="4"/>
  <c r="AR43" i="4"/>
  <c r="AS42" i="4"/>
  <c r="AR42" i="4"/>
  <c r="AU41" i="4"/>
  <c r="AR41" i="4"/>
  <c r="AT41" i="4"/>
  <c r="AS41" i="4"/>
  <c r="AV40" i="4"/>
  <c r="AS40" i="4"/>
  <c r="AW39" i="4"/>
  <c r="AT39" i="4"/>
  <c r="AR39" i="4"/>
  <c r="AW38" i="4"/>
  <c r="AS38" i="4"/>
  <c r="AR38" i="4"/>
  <c r="AU37" i="4"/>
  <c r="AT37" i="4"/>
  <c r="AR37" i="4"/>
  <c r="AV36" i="4"/>
  <c r="AR36" i="4"/>
  <c r="AS36" i="4"/>
  <c r="AW35" i="4"/>
  <c r="AT35" i="4"/>
  <c r="AR35" i="4"/>
  <c r="AS34" i="4"/>
  <c r="AR34" i="4"/>
  <c r="AU33" i="4"/>
  <c r="AT33" i="4"/>
  <c r="AR33" i="4"/>
  <c r="AV32" i="4"/>
  <c r="AS32" i="4"/>
  <c r="AW31" i="4"/>
  <c r="AT31" i="4"/>
  <c r="AR31" i="4"/>
  <c r="AR30" i="4"/>
  <c r="AS30" i="4"/>
  <c r="AU29" i="4"/>
  <c r="AT29" i="4"/>
  <c r="AR29" i="4"/>
  <c r="AV28" i="4"/>
  <c r="AT28" i="4"/>
  <c r="AS28" i="4"/>
  <c r="AU28" i="4"/>
  <c r="AW27" i="4"/>
  <c r="AS27" i="4"/>
  <c r="AT27" i="4"/>
  <c r="AV27" i="4"/>
  <c r="AR27" i="4"/>
  <c r="AW26" i="4"/>
  <c r="AS26" i="4"/>
  <c r="AU26" i="4"/>
  <c r="AU25" i="4"/>
  <c r="AT25" i="4"/>
  <c r="AR25" i="4"/>
  <c r="AV24" i="4"/>
  <c r="AR24" i="4"/>
  <c r="AS24" i="4"/>
  <c r="AW23" i="4"/>
  <c r="AT23" i="4"/>
  <c r="AR23" i="4"/>
  <c r="AR22" i="4"/>
  <c r="AS22" i="4"/>
  <c r="AU21" i="4"/>
  <c r="AT21" i="4"/>
  <c r="AS21" i="4"/>
  <c r="AR21" i="4"/>
  <c r="AV20" i="4"/>
  <c r="AR20" i="4"/>
  <c r="AS20" i="4"/>
  <c r="AW19" i="4"/>
  <c r="AT19" i="4"/>
  <c r="AR19" i="4"/>
  <c r="AR18" i="4"/>
  <c r="AS18" i="4"/>
  <c r="AU17" i="4"/>
  <c r="AT17" i="4"/>
  <c r="AS17" i="4"/>
  <c r="AR17" i="4"/>
  <c r="AV16" i="4"/>
  <c r="AT16" i="4"/>
  <c r="AW16" i="4"/>
  <c r="AS16" i="4"/>
  <c r="AW15" i="4"/>
  <c r="AT15" i="4"/>
  <c r="AR15" i="4"/>
  <c r="AR14" i="4"/>
  <c r="AS14" i="4"/>
  <c r="AU13" i="4"/>
  <c r="AT13" i="4"/>
  <c r="AR13" i="4"/>
  <c r="AV12" i="4"/>
  <c r="AT12" i="4"/>
  <c r="AW12" i="4"/>
  <c r="AS12" i="4"/>
  <c r="AU12" i="4"/>
  <c r="AW11" i="4"/>
  <c r="AS11" i="4"/>
  <c r="AT11" i="4"/>
  <c r="AV11" i="4"/>
  <c r="AR11" i="4"/>
  <c r="AW10" i="4"/>
  <c r="AS10" i="4"/>
  <c r="AU10" i="4"/>
  <c r="AU9" i="4"/>
  <c r="AS9" i="4"/>
  <c r="AT9" i="4"/>
  <c r="AR9" i="4"/>
  <c r="AV8" i="4"/>
  <c r="AS8" i="4"/>
  <c r="AW7" i="4"/>
  <c r="AT7" i="4"/>
  <c r="AR7" i="4"/>
  <c r="AR6" i="4"/>
  <c r="AS6" i="4"/>
  <c r="AU5" i="4"/>
  <c r="AT5" i="4"/>
  <c r="AR5" i="4"/>
  <c r="AV5" i="4" l="1"/>
  <c r="AT6" i="4"/>
  <c r="AS7" i="4"/>
  <c r="AW8" i="4"/>
  <c r="AS13" i="4"/>
  <c r="AW14" i="4"/>
  <c r="AV15" i="4"/>
  <c r="AU16" i="4"/>
  <c r="AW18" i="4"/>
  <c r="AV19" i="4"/>
  <c r="AT20" i="4"/>
  <c r="AW22" i="4"/>
  <c r="AV23" i="4"/>
  <c r="AT30" i="4"/>
  <c r="AS31" i="4"/>
  <c r="AV35" i="4"/>
  <c r="AS39" i="4"/>
  <c r="AU44" i="4"/>
  <c r="AS53" i="4"/>
  <c r="AS61" i="4"/>
  <c r="AS69" i="4"/>
  <c r="AS77" i="4"/>
  <c r="AR32" i="4"/>
  <c r="AR8" i="4"/>
  <c r="AW34" i="4"/>
  <c r="AR40" i="4"/>
  <c r="AW42" i="4"/>
  <c r="AS57" i="4"/>
  <c r="AS65" i="4"/>
  <c r="AS73" i="4"/>
  <c r="AR68" i="4"/>
  <c r="AU68" i="4"/>
  <c r="AV17" i="4"/>
  <c r="AV21" i="4"/>
  <c r="AW24" i="4"/>
  <c r="AV25" i="4"/>
  <c r="AW28" i="4"/>
  <c r="AV29" i="4"/>
  <c r="AW32" i="4"/>
  <c r="AV33" i="4"/>
  <c r="AU34" i="4"/>
  <c r="AW36" i="4"/>
  <c r="AV37" i="4"/>
  <c r="AU38" i="4"/>
  <c r="AW40" i="4"/>
  <c r="AV41" i="4"/>
  <c r="AU42" i="4"/>
  <c r="AW44" i="4"/>
  <c r="AV45" i="4"/>
  <c r="AV46" i="4"/>
  <c r="AU48" i="4"/>
  <c r="AT54" i="4"/>
  <c r="AW54" i="4"/>
  <c r="AS55" i="4"/>
  <c r="AV55" i="4"/>
  <c r="AR56" i="4"/>
  <c r="AU56" i="4"/>
  <c r="AT70" i="4"/>
  <c r="AW70" i="4"/>
  <c r="AS71" i="4"/>
  <c r="AV71" i="4"/>
  <c r="AR72" i="4"/>
  <c r="AU72" i="4"/>
  <c r="AS87" i="4"/>
  <c r="AV87" i="4"/>
  <c r="AR88" i="4"/>
  <c r="AU88" i="4"/>
  <c r="AT90" i="4"/>
  <c r="AW90" i="4"/>
  <c r="AV47" i="4"/>
  <c r="AT66" i="4"/>
  <c r="AW66" i="4"/>
  <c r="AS91" i="4"/>
  <c r="AV91" i="4"/>
  <c r="AW5" i="4"/>
  <c r="AV6" i="4"/>
  <c r="AU7" i="4"/>
  <c r="AW9" i="4"/>
  <c r="AV10" i="4"/>
  <c r="AU11" i="4"/>
  <c r="AW13" i="4"/>
  <c r="AV14" i="4"/>
  <c r="AU15" i="4"/>
  <c r="AW17" i="4"/>
  <c r="AV18" i="4"/>
  <c r="AU19" i="4"/>
  <c r="AW21" i="4"/>
  <c r="AV22" i="4"/>
  <c r="AU23" i="4"/>
  <c r="AW25" i="4"/>
  <c r="AV26" i="4"/>
  <c r="AU27" i="4"/>
  <c r="AW29" i="4"/>
  <c r="AV30" i="4"/>
  <c r="AU31" i="4"/>
  <c r="AW33" i="4"/>
  <c r="AV34" i="4"/>
  <c r="AU35" i="4"/>
  <c r="AW37" i="4"/>
  <c r="AV38" i="4"/>
  <c r="AU39" i="4"/>
  <c r="AW41" i="4"/>
  <c r="AV42" i="4"/>
  <c r="AU43" i="4"/>
  <c r="AW45" i="4"/>
  <c r="AW46" i="4"/>
  <c r="AW48" i="4"/>
  <c r="AT58" i="4"/>
  <c r="AW58" i="4"/>
  <c r="AS59" i="4"/>
  <c r="AV59" i="4"/>
  <c r="AR60" i="4"/>
  <c r="AU60" i="4"/>
  <c r="AT74" i="4"/>
  <c r="AW74" i="4"/>
  <c r="AS75" i="4"/>
  <c r="AV75" i="4"/>
  <c r="AR76" i="4"/>
  <c r="AU76" i="4"/>
  <c r="AS83" i="4"/>
  <c r="AV83" i="4"/>
  <c r="AR84" i="4"/>
  <c r="AU84" i="4"/>
  <c r="AT86" i="4"/>
  <c r="AW86" i="4"/>
  <c r="AS67" i="4"/>
  <c r="AV67" i="4"/>
  <c r="AT50" i="4"/>
  <c r="AW50" i="4"/>
  <c r="AS51" i="4"/>
  <c r="AV51" i="4"/>
  <c r="AR52" i="4"/>
  <c r="AU52" i="4"/>
  <c r="AT62" i="4"/>
  <c r="AW62" i="4"/>
  <c r="AS63" i="4"/>
  <c r="AV63" i="4"/>
  <c r="AR64" i="4"/>
  <c r="AU64" i="4"/>
  <c r="AT78" i="4"/>
  <c r="AW78" i="4"/>
  <c r="AS79" i="4"/>
  <c r="AV79" i="4"/>
  <c r="AR80" i="4"/>
  <c r="AU80" i="4"/>
  <c r="AT82" i="4"/>
  <c r="AW82" i="4"/>
  <c r="AW53" i="4"/>
  <c r="AW81" i="4"/>
  <c r="AV82" i="4"/>
  <c r="AW85" i="4"/>
  <c r="AV86" i="4"/>
  <c r="AW89" i="4"/>
  <c r="AV90" i="4"/>
  <c r="D90" i="24" l="1"/>
  <c r="B90" i="24"/>
  <c r="A90" i="24"/>
  <c r="D89" i="24"/>
  <c r="B89" i="24"/>
  <c r="A89" i="24"/>
  <c r="D88" i="24"/>
  <c r="B88" i="24"/>
  <c r="A88" i="24"/>
  <c r="D87" i="24"/>
  <c r="B87" i="24"/>
  <c r="A87" i="24"/>
  <c r="D86" i="24"/>
  <c r="B86" i="24"/>
  <c r="A86" i="24"/>
  <c r="D85" i="24"/>
  <c r="B85" i="24"/>
  <c r="A85" i="24"/>
  <c r="D84" i="24"/>
  <c r="B84" i="24"/>
  <c r="A84" i="24"/>
  <c r="D83" i="24"/>
  <c r="B83" i="24"/>
  <c r="A83" i="24"/>
  <c r="D82" i="24"/>
  <c r="B82" i="24"/>
  <c r="A82" i="24"/>
  <c r="D81" i="24"/>
  <c r="B81" i="24"/>
  <c r="A81" i="24"/>
  <c r="D80" i="24"/>
  <c r="B80" i="24"/>
  <c r="A80" i="24"/>
  <c r="D79" i="24"/>
  <c r="B79" i="24"/>
  <c r="A79" i="24"/>
  <c r="D78" i="24"/>
  <c r="B78" i="24"/>
  <c r="A78" i="24"/>
  <c r="D77" i="24"/>
  <c r="B77" i="24"/>
  <c r="A77" i="24"/>
  <c r="D76" i="24"/>
  <c r="B76" i="24"/>
  <c r="A76" i="24"/>
  <c r="D75" i="24"/>
  <c r="B75" i="24"/>
  <c r="A75" i="24"/>
  <c r="D74" i="24"/>
  <c r="B74" i="24"/>
  <c r="A74" i="24"/>
  <c r="D73" i="24"/>
  <c r="B73" i="24"/>
  <c r="A73" i="24"/>
  <c r="D72" i="24"/>
  <c r="B72" i="24"/>
  <c r="A72" i="24"/>
  <c r="D71" i="24"/>
  <c r="B71" i="24"/>
  <c r="A71" i="24"/>
  <c r="D70" i="24"/>
  <c r="B70" i="24"/>
  <c r="A70" i="24"/>
  <c r="D69" i="24"/>
  <c r="B69" i="24"/>
  <c r="A69" i="24"/>
  <c r="D68" i="24"/>
  <c r="B68" i="24"/>
  <c r="A68" i="24"/>
  <c r="D67" i="24"/>
  <c r="B67" i="24"/>
  <c r="A67" i="24"/>
  <c r="D66" i="24"/>
  <c r="B66" i="24"/>
  <c r="A66" i="24"/>
  <c r="D65" i="24"/>
  <c r="B65" i="24"/>
  <c r="A65" i="24"/>
  <c r="D64" i="24"/>
  <c r="B64" i="24"/>
  <c r="A64" i="24"/>
  <c r="D63" i="24"/>
  <c r="B63" i="24"/>
  <c r="A63" i="24"/>
  <c r="D62" i="24"/>
  <c r="B62" i="24"/>
  <c r="A62" i="24"/>
  <c r="D61" i="24"/>
  <c r="B61" i="24"/>
  <c r="A61" i="24"/>
  <c r="D60" i="24"/>
  <c r="B60" i="24"/>
  <c r="A60" i="24"/>
  <c r="D59" i="24"/>
  <c r="B59" i="24"/>
  <c r="A59" i="24"/>
  <c r="D58" i="24"/>
  <c r="B58" i="24"/>
  <c r="A58" i="24"/>
  <c r="D57" i="24"/>
  <c r="B57" i="24"/>
  <c r="A57" i="24"/>
  <c r="D56" i="24"/>
  <c r="B56" i="24"/>
  <c r="A56" i="24"/>
  <c r="D55" i="24"/>
  <c r="B55" i="24"/>
  <c r="A55" i="24"/>
  <c r="D54" i="24"/>
  <c r="B54" i="24"/>
  <c r="A54" i="24"/>
  <c r="D53" i="24"/>
  <c r="B53" i="24"/>
  <c r="A53" i="24"/>
  <c r="D52" i="24"/>
  <c r="B52" i="24"/>
  <c r="A52" i="24"/>
  <c r="D51" i="24"/>
  <c r="B51" i="24"/>
  <c r="A51" i="24"/>
  <c r="D50" i="24"/>
  <c r="B50" i="24"/>
  <c r="A50" i="24"/>
  <c r="D49" i="24"/>
  <c r="B49" i="24"/>
  <c r="A49" i="24"/>
  <c r="D48" i="24"/>
  <c r="B48" i="24"/>
  <c r="A48" i="24"/>
  <c r="D47" i="24"/>
  <c r="B47" i="24"/>
  <c r="A47" i="24"/>
  <c r="D46" i="24"/>
  <c r="B46" i="24"/>
  <c r="A46" i="24"/>
  <c r="D45" i="24"/>
  <c r="B45" i="24"/>
  <c r="A45" i="24"/>
  <c r="D44" i="24"/>
  <c r="B44" i="24"/>
  <c r="A44" i="24"/>
  <c r="D43" i="24"/>
  <c r="B43" i="24"/>
  <c r="A43" i="24"/>
  <c r="D42" i="24"/>
  <c r="B42" i="24"/>
  <c r="A42" i="24"/>
  <c r="D41" i="24"/>
  <c r="B41" i="24"/>
  <c r="A41" i="24"/>
  <c r="D40" i="24"/>
  <c r="B40" i="24"/>
  <c r="A40" i="24"/>
  <c r="D39" i="24"/>
  <c r="B39" i="24"/>
  <c r="A39" i="24"/>
  <c r="D38" i="24"/>
  <c r="B38" i="24"/>
  <c r="A38" i="24"/>
  <c r="D37" i="24"/>
  <c r="B37" i="24"/>
  <c r="A37" i="24"/>
  <c r="D36" i="24"/>
  <c r="B36" i="24"/>
  <c r="A36" i="24"/>
  <c r="D35" i="24"/>
  <c r="B35" i="24"/>
  <c r="A35" i="24"/>
  <c r="D34" i="24"/>
  <c r="B34" i="24"/>
  <c r="A34" i="24"/>
  <c r="D33" i="24"/>
  <c r="B33" i="24"/>
  <c r="A33" i="24"/>
  <c r="D32" i="24"/>
  <c r="B32" i="24"/>
  <c r="A32" i="24"/>
  <c r="D31" i="24"/>
  <c r="B31" i="24"/>
  <c r="A31" i="24"/>
  <c r="D30" i="24"/>
  <c r="B30" i="24"/>
  <c r="A30" i="24"/>
  <c r="D29" i="24"/>
  <c r="B29" i="24"/>
  <c r="A29" i="24"/>
  <c r="D28" i="24"/>
  <c r="B28" i="24"/>
  <c r="A28" i="24"/>
  <c r="D27" i="24"/>
  <c r="B27" i="24"/>
  <c r="A27" i="24"/>
  <c r="D26" i="24"/>
  <c r="B26" i="24"/>
  <c r="A26" i="24"/>
  <c r="D25" i="24"/>
  <c r="B25" i="24"/>
  <c r="A25" i="24"/>
  <c r="D24" i="24"/>
  <c r="B24" i="24"/>
  <c r="A24" i="24"/>
  <c r="D23" i="24"/>
  <c r="B23" i="24"/>
  <c r="A23" i="24"/>
  <c r="D22" i="24"/>
  <c r="B22" i="24"/>
  <c r="A22" i="24"/>
  <c r="D21" i="24"/>
  <c r="B21" i="24"/>
  <c r="A21" i="24"/>
  <c r="D20" i="24"/>
  <c r="B20" i="24"/>
  <c r="A20" i="24"/>
  <c r="D19" i="24"/>
  <c r="B19" i="24"/>
  <c r="A19" i="24"/>
  <c r="D18" i="24"/>
  <c r="B18" i="24"/>
  <c r="A18" i="24"/>
  <c r="D17" i="24"/>
  <c r="B17" i="24"/>
  <c r="A17" i="24"/>
  <c r="D16" i="24"/>
  <c r="B16" i="24"/>
  <c r="A16" i="24"/>
  <c r="D15" i="24"/>
  <c r="B15" i="24"/>
  <c r="A15" i="24"/>
  <c r="D14" i="24"/>
  <c r="B14" i="24"/>
  <c r="A14" i="24"/>
  <c r="D13" i="24"/>
  <c r="B13" i="24"/>
  <c r="A13" i="24"/>
  <c r="D12" i="24"/>
  <c r="B12" i="24"/>
  <c r="A12" i="24"/>
  <c r="D11" i="24"/>
  <c r="B11" i="24"/>
  <c r="A11" i="24"/>
  <c r="D10" i="24"/>
  <c r="B10" i="24"/>
  <c r="A10" i="24"/>
  <c r="D9" i="24"/>
  <c r="B9" i="24"/>
  <c r="A9" i="24"/>
  <c r="D8" i="24"/>
  <c r="B8" i="24"/>
  <c r="A8" i="24"/>
  <c r="D7" i="24"/>
  <c r="B7" i="24"/>
  <c r="A7" i="24"/>
  <c r="D6" i="24"/>
  <c r="B6" i="24"/>
  <c r="A6" i="24"/>
  <c r="D5" i="24"/>
  <c r="B5" i="24"/>
  <c r="A5" i="24"/>
  <c r="D4" i="24"/>
  <c r="B4" i="24"/>
  <c r="A4" i="24"/>
  <c r="B3" i="24"/>
  <c r="A3" i="24"/>
  <c r="D90" i="23"/>
  <c r="B90" i="23"/>
  <c r="A90" i="23"/>
  <c r="D89" i="23"/>
  <c r="B89" i="23"/>
  <c r="A89" i="23"/>
  <c r="D88" i="23"/>
  <c r="B88" i="23"/>
  <c r="A88" i="23"/>
  <c r="D87" i="23"/>
  <c r="B87" i="23"/>
  <c r="A87" i="23"/>
  <c r="D86" i="23"/>
  <c r="B86" i="23"/>
  <c r="A86" i="23"/>
  <c r="D85" i="23"/>
  <c r="B85" i="23"/>
  <c r="A85" i="23"/>
  <c r="D84" i="23"/>
  <c r="B84" i="23"/>
  <c r="A84" i="23"/>
  <c r="D83" i="23"/>
  <c r="B83" i="23"/>
  <c r="A83" i="23"/>
  <c r="D82" i="23"/>
  <c r="B82" i="23"/>
  <c r="A82" i="23"/>
  <c r="D81" i="23"/>
  <c r="B81" i="23"/>
  <c r="A81" i="23"/>
  <c r="D80" i="23"/>
  <c r="B80" i="23"/>
  <c r="A80" i="23"/>
  <c r="D79" i="23"/>
  <c r="B79" i="23"/>
  <c r="A79" i="23"/>
  <c r="D78" i="23"/>
  <c r="B78" i="23"/>
  <c r="A78" i="23"/>
  <c r="D77" i="23"/>
  <c r="B77" i="23"/>
  <c r="A77" i="23"/>
  <c r="D76" i="23"/>
  <c r="B76" i="23"/>
  <c r="A76" i="23"/>
  <c r="D75" i="23"/>
  <c r="B75" i="23"/>
  <c r="A75" i="23"/>
  <c r="D74" i="23"/>
  <c r="B74" i="23"/>
  <c r="A74" i="23"/>
  <c r="D73" i="23"/>
  <c r="B73" i="23"/>
  <c r="A73" i="23"/>
  <c r="D72" i="23"/>
  <c r="B72" i="23"/>
  <c r="A72" i="23"/>
  <c r="D71" i="23"/>
  <c r="B71" i="23"/>
  <c r="A71" i="23"/>
  <c r="D70" i="23"/>
  <c r="B70" i="23"/>
  <c r="A70" i="23"/>
  <c r="D69" i="23"/>
  <c r="B69" i="23"/>
  <c r="A69" i="23"/>
  <c r="D68" i="23"/>
  <c r="B68" i="23"/>
  <c r="A68" i="23"/>
  <c r="D67" i="23"/>
  <c r="B67" i="23"/>
  <c r="A67" i="23"/>
  <c r="D66" i="23"/>
  <c r="B66" i="23"/>
  <c r="A66" i="23"/>
  <c r="D65" i="23"/>
  <c r="B65" i="23"/>
  <c r="A65" i="23"/>
  <c r="D64" i="23"/>
  <c r="B64" i="23"/>
  <c r="A64" i="23"/>
  <c r="D63" i="23"/>
  <c r="B63" i="23"/>
  <c r="A63" i="23"/>
  <c r="D62" i="23"/>
  <c r="B62" i="23"/>
  <c r="A62" i="23"/>
  <c r="D61" i="23"/>
  <c r="B61" i="23"/>
  <c r="A61" i="23"/>
  <c r="D60" i="23"/>
  <c r="B60" i="23"/>
  <c r="A60" i="23"/>
  <c r="D59" i="23"/>
  <c r="B59" i="23"/>
  <c r="A59" i="23"/>
  <c r="D58" i="23"/>
  <c r="B58" i="23"/>
  <c r="A58" i="23"/>
  <c r="D57" i="23"/>
  <c r="B57" i="23"/>
  <c r="A57" i="23"/>
  <c r="D56" i="23"/>
  <c r="B56" i="23"/>
  <c r="A56" i="23"/>
  <c r="D55" i="23"/>
  <c r="B55" i="23"/>
  <c r="A55" i="23"/>
  <c r="D54" i="23"/>
  <c r="B54" i="23"/>
  <c r="A54" i="23"/>
  <c r="D53" i="23"/>
  <c r="B53" i="23"/>
  <c r="A53" i="23"/>
  <c r="D52" i="23"/>
  <c r="B52" i="23"/>
  <c r="A52" i="23"/>
  <c r="D51" i="23"/>
  <c r="B51" i="23"/>
  <c r="A51" i="23"/>
  <c r="D50" i="23"/>
  <c r="B50" i="23"/>
  <c r="A50" i="23"/>
  <c r="D49" i="23"/>
  <c r="B49" i="23"/>
  <c r="A49" i="23"/>
  <c r="D48" i="23"/>
  <c r="B48" i="23"/>
  <c r="A48" i="23"/>
  <c r="D47" i="23"/>
  <c r="B47" i="23"/>
  <c r="A47" i="23"/>
  <c r="D46" i="23"/>
  <c r="B46" i="23"/>
  <c r="A46" i="23"/>
  <c r="D45" i="23"/>
  <c r="B45" i="23"/>
  <c r="A45" i="23"/>
  <c r="D44" i="23"/>
  <c r="B44" i="23"/>
  <c r="A44" i="23"/>
  <c r="D43" i="23"/>
  <c r="B43" i="23"/>
  <c r="A43" i="23"/>
  <c r="D42" i="23"/>
  <c r="B42" i="23"/>
  <c r="A42" i="23"/>
  <c r="D41" i="23"/>
  <c r="B41" i="23"/>
  <c r="A41" i="23"/>
  <c r="D40" i="23"/>
  <c r="B40" i="23"/>
  <c r="A40" i="23"/>
  <c r="D39" i="23"/>
  <c r="B39" i="23"/>
  <c r="A39" i="23"/>
  <c r="D38" i="23"/>
  <c r="B38" i="23"/>
  <c r="A38" i="23"/>
  <c r="D37" i="23"/>
  <c r="B37" i="23"/>
  <c r="A37" i="23"/>
  <c r="D36" i="23"/>
  <c r="B36" i="23"/>
  <c r="A36" i="23"/>
  <c r="D35" i="23"/>
  <c r="B35" i="23"/>
  <c r="A35" i="23"/>
  <c r="D34" i="23"/>
  <c r="B34" i="23"/>
  <c r="A34" i="23"/>
  <c r="D33" i="23"/>
  <c r="B33" i="23"/>
  <c r="A33" i="23"/>
  <c r="D32" i="23"/>
  <c r="B32" i="23"/>
  <c r="A32" i="23"/>
  <c r="D31" i="23"/>
  <c r="B31" i="23"/>
  <c r="A31" i="23"/>
  <c r="D30" i="23"/>
  <c r="B30" i="23"/>
  <c r="A30" i="23"/>
  <c r="D29" i="23"/>
  <c r="B29" i="23"/>
  <c r="A29" i="23"/>
  <c r="D28" i="23"/>
  <c r="B28" i="23"/>
  <c r="A28" i="23"/>
  <c r="D27" i="23"/>
  <c r="B27" i="23"/>
  <c r="A27" i="23"/>
  <c r="D26" i="23"/>
  <c r="B26" i="23"/>
  <c r="A26" i="23"/>
  <c r="D25" i="23"/>
  <c r="B25" i="23"/>
  <c r="A25" i="23"/>
  <c r="D24" i="23"/>
  <c r="B24" i="23"/>
  <c r="A24" i="23"/>
  <c r="D23" i="23"/>
  <c r="B23" i="23"/>
  <c r="A23" i="23"/>
  <c r="D22" i="23"/>
  <c r="B22" i="23"/>
  <c r="A22" i="23"/>
  <c r="D21" i="23"/>
  <c r="B21" i="23"/>
  <c r="A21" i="23"/>
  <c r="D20" i="23"/>
  <c r="B20" i="23"/>
  <c r="A20" i="23"/>
  <c r="D19" i="23"/>
  <c r="B19" i="23"/>
  <c r="A19" i="23"/>
  <c r="D18" i="23"/>
  <c r="B18" i="23"/>
  <c r="A18" i="23"/>
  <c r="D17" i="23"/>
  <c r="B17" i="23"/>
  <c r="A17" i="23"/>
  <c r="D16" i="23"/>
  <c r="B16" i="23"/>
  <c r="A16" i="23"/>
  <c r="D15" i="23"/>
  <c r="B15" i="23"/>
  <c r="A15" i="23"/>
  <c r="D14" i="23"/>
  <c r="B14" i="23"/>
  <c r="A14" i="23"/>
  <c r="D13" i="23"/>
  <c r="B13" i="23"/>
  <c r="A13" i="23"/>
  <c r="D12" i="23"/>
  <c r="B12" i="23"/>
  <c r="A12" i="23"/>
  <c r="D11" i="23"/>
  <c r="B11" i="23"/>
  <c r="A11" i="23"/>
  <c r="D10" i="23"/>
  <c r="B10" i="23"/>
  <c r="A10" i="23"/>
  <c r="D9" i="23"/>
  <c r="B9" i="23"/>
  <c r="A9" i="23"/>
  <c r="D8" i="23"/>
  <c r="B8" i="23"/>
  <c r="A8" i="23"/>
  <c r="D7" i="23"/>
  <c r="B7" i="23"/>
  <c r="A7" i="23"/>
  <c r="D6" i="23"/>
  <c r="B6" i="23"/>
  <c r="A6" i="23"/>
  <c r="D5" i="23"/>
  <c r="B5" i="23"/>
  <c r="A5" i="23"/>
  <c r="D4" i="23"/>
  <c r="B4" i="23"/>
  <c r="A4" i="23"/>
  <c r="B3" i="23"/>
  <c r="A3" i="23"/>
  <c r="D90" i="22"/>
  <c r="B90" i="22"/>
  <c r="A90" i="22"/>
  <c r="D89" i="22"/>
  <c r="B89" i="22"/>
  <c r="A89" i="22"/>
  <c r="D88" i="22"/>
  <c r="B88" i="22"/>
  <c r="A88" i="22"/>
  <c r="D87" i="22"/>
  <c r="B87" i="22"/>
  <c r="A87" i="22"/>
  <c r="D86" i="22"/>
  <c r="B86" i="22"/>
  <c r="A86" i="22"/>
  <c r="D85" i="22"/>
  <c r="B85" i="22"/>
  <c r="A85" i="22"/>
  <c r="D84" i="22"/>
  <c r="B84" i="22"/>
  <c r="A84" i="22"/>
  <c r="D83" i="22"/>
  <c r="B83" i="22"/>
  <c r="A83" i="22"/>
  <c r="D82" i="22"/>
  <c r="B82" i="22"/>
  <c r="A82" i="22"/>
  <c r="D81" i="22"/>
  <c r="B81" i="22"/>
  <c r="A81" i="22"/>
  <c r="D80" i="22"/>
  <c r="B80" i="22"/>
  <c r="A80" i="22"/>
  <c r="D79" i="22"/>
  <c r="B79" i="22"/>
  <c r="A79" i="22"/>
  <c r="D78" i="22"/>
  <c r="B78" i="22"/>
  <c r="A78" i="22"/>
  <c r="D77" i="22"/>
  <c r="B77" i="22"/>
  <c r="A77" i="22"/>
  <c r="D76" i="22"/>
  <c r="B76" i="22"/>
  <c r="A76" i="22"/>
  <c r="D75" i="22"/>
  <c r="B75" i="22"/>
  <c r="A75" i="22"/>
  <c r="D74" i="22"/>
  <c r="B74" i="22"/>
  <c r="A74" i="22"/>
  <c r="D73" i="22"/>
  <c r="B73" i="22"/>
  <c r="A73" i="22"/>
  <c r="D72" i="22"/>
  <c r="B72" i="22"/>
  <c r="A72" i="22"/>
  <c r="D71" i="22"/>
  <c r="B71" i="22"/>
  <c r="A71" i="22"/>
  <c r="D70" i="22"/>
  <c r="B70" i="22"/>
  <c r="A70" i="22"/>
  <c r="D69" i="22"/>
  <c r="B69" i="22"/>
  <c r="A69" i="22"/>
  <c r="D68" i="22"/>
  <c r="B68" i="22"/>
  <c r="A68" i="22"/>
  <c r="D67" i="22"/>
  <c r="B67" i="22"/>
  <c r="A67" i="22"/>
  <c r="D66" i="22"/>
  <c r="B66" i="22"/>
  <c r="A66" i="22"/>
  <c r="D65" i="22"/>
  <c r="B65" i="22"/>
  <c r="A65" i="22"/>
  <c r="D64" i="22"/>
  <c r="B64" i="22"/>
  <c r="A64" i="22"/>
  <c r="D63" i="22"/>
  <c r="B63" i="22"/>
  <c r="A63" i="22"/>
  <c r="D62" i="22"/>
  <c r="B62" i="22"/>
  <c r="A62" i="22"/>
  <c r="D61" i="22"/>
  <c r="B61" i="22"/>
  <c r="A61" i="22"/>
  <c r="D60" i="22"/>
  <c r="B60" i="22"/>
  <c r="A60" i="22"/>
  <c r="D59" i="22"/>
  <c r="B59" i="22"/>
  <c r="A59" i="22"/>
  <c r="D58" i="22"/>
  <c r="B58" i="22"/>
  <c r="A58" i="22"/>
  <c r="D57" i="22"/>
  <c r="B57" i="22"/>
  <c r="A57" i="22"/>
  <c r="D56" i="22"/>
  <c r="B56" i="22"/>
  <c r="A56" i="22"/>
  <c r="D55" i="22"/>
  <c r="B55" i="22"/>
  <c r="A55" i="22"/>
  <c r="D54" i="22"/>
  <c r="B54" i="22"/>
  <c r="A54" i="22"/>
  <c r="D53" i="22"/>
  <c r="B53" i="22"/>
  <c r="A53" i="22"/>
  <c r="D52" i="22"/>
  <c r="B52" i="22"/>
  <c r="A52" i="22"/>
  <c r="D51" i="22"/>
  <c r="B51" i="22"/>
  <c r="A51" i="22"/>
  <c r="D50" i="22"/>
  <c r="B50" i="22"/>
  <c r="A50" i="22"/>
  <c r="D49" i="22"/>
  <c r="B49" i="22"/>
  <c r="A49" i="22"/>
  <c r="D48" i="22"/>
  <c r="B48" i="22"/>
  <c r="A48" i="22"/>
  <c r="D47" i="22"/>
  <c r="B47" i="22"/>
  <c r="A47" i="22"/>
  <c r="D46" i="22"/>
  <c r="B46" i="22"/>
  <c r="A46" i="22"/>
  <c r="D45" i="22"/>
  <c r="B45" i="22"/>
  <c r="A45" i="22"/>
  <c r="D44" i="22"/>
  <c r="B44" i="22"/>
  <c r="A44" i="22"/>
  <c r="D43" i="22"/>
  <c r="B43" i="22"/>
  <c r="A43" i="22"/>
  <c r="D42" i="22"/>
  <c r="B42" i="22"/>
  <c r="A42" i="22"/>
  <c r="D41" i="22"/>
  <c r="B41" i="22"/>
  <c r="A41" i="22"/>
  <c r="D40" i="22"/>
  <c r="B40" i="22"/>
  <c r="A40" i="22"/>
  <c r="D39" i="22"/>
  <c r="B39" i="22"/>
  <c r="A39" i="22"/>
  <c r="D38" i="22"/>
  <c r="B38" i="22"/>
  <c r="A38" i="22"/>
  <c r="D37" i="22"/>
  <c r="B37" i="22"/>
  <c r="A37" i="22"/>
  <c r="D36" i="22"/>
  <c r="B36" i="22"/>
  <c r="A36" i="22"/>
  <c r="D35" i="22"/>
  <c r="B35" i="22"/>
  <c r="A35" i="22"/>
  <c r="D34" i="22"/>
  <c r="B34" i="22"/>
  <c r="A34" i="22"/>
  <c r="D33" i="22"/>
  <c r="B33" i="22"/>
  <c r="A33" i="22"/>
  <c r="D32" i="22"/>
  <c r="B32" i="22"/>
  <c r="A32" i="22"/>
  <c r="D31" i="22"/>
  <c r="B31" i="22"/>
  <c r="A31" i="22"/>
  <c r="D30" i="22"/>
  <c r="B30" i="22"/>
  <c r="A30" i="22"/>
  <c r="D29" i="22"/>
  <c r="B29" i="22"/>
  <c r="A29" i="22"/>
  <c r="D28" i="22"/>
  <c r="B28" i="22"/>
  <c r="A28" i="22"/>
  <c r="D27" i="22"/>
  <c r="B27" i="22"/>
  <c r="A27" i="22"/>
  <c r="D26" i="22"/>
  <c r="B26" i="22"/>
  <c r="A26" i="22"/>
  <c r="D25" i="22"/>
  <c r="B25" i="22"/>
  <c r="A25" i="22"/>
  <c r="D24" i="22"/>
  <c r="B24" i="22"/>
  <c r="A24" i="22"/>
  <c r="D23" i="22"/>
  <c r="B23" i="22"/>
  <c r="A23" i="22"/>
  <c r="D22" i="22"/>
  <c r="B22" i="22"/>
  <c r="A22" i="22"/>
  <c r="D21" i="22"/>
  <c r="B21" i="22"/>
  <c r="A21" i="22"/>
  <c r="D20" i="22"/>
  <c r="B20" i="22"/>
  <c r="A20" i="22"/>
  <c r="D19" i="22"/>
  <c r="B19" i="22"/>
  <c r="A19" i="22"/>
  <c r="D18" i="22"/>
  <c r="B18" i="22"/>
  <c r="A18" i="22"/>
  <c r="D17" i="22"/>
  <c r="B17" i="22"/>
  <c r="A17" i="22"/>
  <c r="D16" i="22"/>
  <c r="B16" i="22"/>
  <c r="A16" i="22"/>
  <c r="D15" i="22"/>
  <c r="B15" i="22"/>
  <c r="A15" i="22"/>
  <c r="D14" i="22"/>
  <c r="B14" i="22"/>
  <c r="A14" i="22"/>
  <c r="D13" i="22"/>
  <c r="B13" i="22"/>
  <c r="A13" i="22"/>
  <c r="D12" i="22"/>
  <c r="B12" i="22"/>
  <c r="A12" i="22"/>
  <c r="D11" i="22"/>
  <c r="B11" i="22"/>
  <c r="A11" i="22"/>
  <c r="D10" i="22"/>
  <c r="B10" i="22"/>
  <c r="A10" i="22"/>
  <c r="D9" i="22"/>
  <c r="B9" i="22"/>
  <c r="A9" i="22"/>
  <c r="D8" i="22"/>
  <c r="B8" i="22"/>
  <c r="A8" i="22"/>
  <c r="D7" i="22"/>
  <c r="B7" i="22"/>
  <c r="A7" i="22"/>
  <c r="D6" i="22"/>
  <c r="K3" i="22" s="1"/>
  <c r="B6" i="22"/>
  <c r="A6" i="22"/>
  <c r="D5" i="22"/>
  <c r="B5" i="22"/>
  <c r="A5" i="22"/>
  <c r="D4" i="22"/>
  <c r="B4" i="22"/>
  <c r="A4" i="22"/>
  <c r="B3" i="22"/>
  <c r="A3" i="22"/>
  <c r="D90" i="21"/>
  <c r="B90" i="21"/>
  <c r="A90" i="21"/>
  <c r="D89" i="21"/>
  <c r="B89" i="21"/>
  <c r="A89" i="21"/>
  <c r="D88" i="21"/>
  <c r="B88" i="21"/>
  <c r="A88" i="21"/>
  <c r="D87" i="21"/>
  <c r="B87" i="21"/>
  <c r="A87" i="21"/>
  <c r="D86" i="21"/>
  <c r="B86" i="21"/>
  <c r="A86" i="21"/>
  <c r="D85" i="21"/>
  <c r="B85" i="21"/>
  <c r="A85" i="21"/>
  <c r="D84" i="21"/>
  <c r="B84" i="21"/>
  <c r="A84" i="21"/>
  <c r="D83" i="21"/>
  <c r="B83" i="21"/>
  <c r="A83" i="21"/>
  <c r="D82" i="21"/>
  <c r="B82" i="21"/>
  <c r="A82" i="21"/>
  <c r="D81" i="21"/>
  <c r="B81" i="21"/>
  <c r="A81" i="21"/>
  <c r="D80" i="21"/>
  <c r="B80" i="21"/>
  <c r="A80" i="21"/>
  <c r="D79" i="21"/>
  <c r="B79" i="21"/>
  <c r="A79" i="21"/>
  <c r="D78" i="21"/>
  <c r="B78" i="21"/>
  <c r="A78" i="21"/>
  <c r="D77" i="21"/>
  <c r="B77" i="21"/>
  <c r="A77" i="21"/>
  <c r="D76" i="21"/>
  <c r="B76" i="21"/>
  <c r="A76" i="21"/>
  <c r="D75" i="21"/>
  <c r="B75" i="21"/>
  <c r="A75" i="21"/>
  <c r="D74" i="21"/>
  <c r="B74" i="21"/>
  <c r="A74" i="21"/>
  <c r="D73" i="21"/>
  <c r="B73" i="21"/>
  <c r="A73" i="21"/>
  <c r="D72" i="21"/>
  <c r="B72" i="21"/>
  <c r="A72" i="21"/>
  <c r="D71" i="21"/>
  <c r="B71" i="21"/>
  <c r="A71" i="21"/>
  <c r="D70" i="21"/>
  <c r="B70" i="21"/>
  <c r="A70" i="21"/>
  <c r="D69" i="21"/>
  <c r="B69" i="21"/>
  <c r="A69" i="21"/>
  <c r="D68" i="21"/>
  <c r="B68" i="21"/>
  <c r="A68" i="21"/>
  <c r="D67" i="21"/>
  <c r="B67" i="21"/>
  <c r="A67" i="21"/>
  <c r="D66" i="21"/>
  <c r="B66" i="21"/>
  <c r="A66" i="21"/>
  <c r="D65" i="21"/>
  <c r="B65" i="21"/>
  <c r="A65" i="21"/>
  <c r="D64" i="21"/>
  <c r="B64" i="21"/>
  <c r="A64" i="21"/>
  <c r="D63" i="21"/>
  <c r="B63" i="21"/>
  <c r="A63" i="21"/>
  <c r="D62" i="21"/>
  <c r="B62" i="21"/>
  <c r="A62" i="21"/>
  <c r="D61" i="21"/>
  <c r="B61" i="21"/>
  <c r="A61" i="21"/>
  <c r="D60" i="21"/>
  <c r="B60" i="21"/>
  <c r="A60" i="21"/>
  <c r="D59" i="21"/>
  <c r="B59" i="21"/>
  <c r="A59" i="21"/>
  <c r="D58" i="21"/>
  <c r="B58" i="21"/>
  <c r="A58" i="21"/>
  <c r="D57" i="21"/>
  <c r="B57" i="21"/>
  <c r="A57" i="21"/>
  <c r="D56" i="21"/>
  <c r="B56" i="21"/>
  <c r="A56" i="21"/>
  <c r="D55" i="21"/>
  <c r="B55" i="21"/>
  <c r="A55" i="21"/>
  <c r="D54" i="21"/>
  <c r="B54" i="21"/>
  <c r="A54" i="21"/>
  <c r="D53" i="21"/>
  <c r="B53" i="21"/>
  <c r="A53" i="21"/>
  <c r="D52" i="21"/>
  <c r="B52" i="21"/>
  <c r="A52" i="21"/>
  <c r="D51" i="21"/>
  <c r="B51" i="21"/>
  <c r="A51" i="21"/>
  <c r="D50" i="21"/>
  <c r="B50" i="21"/>
  <c r="A50" i="21"/>
  <c r="D49" i="21"/>
  <c r="B49" i="21"/>
  <c r="A49" i="21"/>
  <c r="D48" i="21"/>
  <c r="B48" i="21"/>
  <c r="A48" i="21"/>
  <c r="D47" i="21"/>
  <c r="B47" i="21"/>
  <c r="A47" i="21"/>
  <c r="D46" i="21"/>
  <c r="B46" i="21"/>
  <c r="A46" i="21"/>
  <c r="D45" i="21"/>
  <c r="B45" i="21"/>
  <c r="A45" i="21"/>
  <c r="D44" i="21"/>
  <c r="B44" i="21"/>
  <c r="A44" i="21"/>
  <c r="D43" i="21"/>
  <c r="B43" i="21"/>
  <c r="A43" i="21"/>
  <c r="D42" i="21"/>
  <c r="B42" i="21"/>
  <c r="A42" i="21"/>
  <c r="D41" i="21"/>
  <c r="B41" i="21"/>
  <c r="A41" i="21"/>
  <c r="D40" i="21"/>
  <c r="B40" i="21"/>
  <c r="A40" i="21"/>
  <c r="D39" i="21"/>
  <c r="B39" i="21"/>
  <c r="A39" i="21"/>
  <c r="D38" i="21"/>
  <c r="B38" i="21"/>
  <c r="A38" i="21"/>
  <c r="D37" i="21"/>
  <c r="B37" i="21"/>
  <c r="A37" i="21"/>
  <c r="D36" i="21"/>
  <c r="B36" i="21"/>
  <c r="A36" i="21"/>
  <c r="D35" i="21"/>
  <c r="B35" i="21"/>
  <c r="A35" i="21"/>
  <c r="D34" i="21"/>
  <c r="B34" i="21"/>
  <c r="A34" i="21"/>
  <c r="D33" i="21"/>
  <c r="B33" i="21"/>
  <c r="A33" i="21"/>
  <c r="D32" i="21"/>
  <c r="B32" i="21"/>
  <c r="A32" i="21"/>
  <c r="D31" i="21"/>
  <c r="B31" i="21"/>
  <c r="A31" i="21"/>
  <c r="D30" i="21"/>
  <c r="B30" i="21"/>
  <c r="A30" i="21"/>
  <c r="D29" i="21"/>
  <c r="B29" i="21"/>
  <c r="A29" i="21"/>
  <c r="D28" i="21"/>
  <c r="B28" i="21"/>
  <c r="A28" i="21"/>
  <c r="D27" i="21"/>
  <c r="B27" i="21"/>
  <c r="A27" i="21"/>
  <c r="D26" i="21"/>
  <c r="B26" i="21"/>
  <c r="A26" i="21"/>
  <c r="D25" i="21"/>
  <c r="B25" i="21"/>
  <c r="A25" i="21"/>
  <c r="D24" i="21"/>
  <c r="B24" i="21"/>
  <c r="A24" i="21"/>
  <c r="D23" i="21"/>
  <c r="B23" i="21"/>
  <c r="A23" i="21"/>
  <c r="D22" i="21"/>
  <c r="B22" i="21"/>
  <c r="A22" i="21"/>
  <c r="D21" i="21"/>
  <c r="B21" i="21"/>
  <c r="A21" i="21"/>
  <c r="D20" i="21"/>
  <c r="B20" i="21"/>
  <c r="A20" i="21"/>
  <c r="D19" i="21"/>
  <c r="B19" i="21"/>
  <c r="A19" i="21"/>
  <c r="D18" i="21"/>
  <c r="B18" i="21"/>
  <c r="A18" i="21"/>
  <c r="D17" i="21"/>
  <c r="B17" i="21"/>
  <c r="A17" i="21"/>
  <c r="D16" i="21"/>
  <c r="B16" i="21"/>
  <c r="A16" i="21"/>
  <c r="D15" i="21"/>
  <c r="B15" i="21"/>
  <c r="A15" i="21"/>
  <c r="D14" i="21"/>
  <c r="B14" i="21"/>
  <c r="A14" i="21"/>
  <c r="D13" i="21"/>
  <c r="B13" i="21"/>
  <c r="A13" i="21"/>
  <c r="D12" i="21"/>
  <c r="B12" i="21"/>
  <c r="A12" i="21"/>
  <c r="D11" i="21"/>
  <c r="B11" i="21"/>
  <c r="A11" i="21"/>
  <c r="D10" i="21"/>
  <c r="B10" i="21"/>
  <c r="A10" i="21"/>
  <c r="D9" i="21"/>
  <c r="B9" i="21"/>
  <c r="A9" i="21"/>
  <c r="D8" i="21"/>
  <c r="B8" i="21"/>
  <c r="A8" i="21"/>
  <c r="D7" i="21"/>
  <c r="B7" i="21"/>
  <c r="A7" i="21"/>
  <c r="D6" i="21"/>
  <c r="B6" i="21"/>
  <c r="A6" i="21"/>
  <c r="D5" i="21"/>
  <c r="B5" i="21"/>
  <c r="A5" i="21"/>
  <c r="D4" i="21"/>
  <c r="B4" i="21"/>
  <c r="A4" i="21"/>
  <c r="B3" i="21"/>
  <c r="A3" i="21"/>
  <c r="D90" i="20"/>
  <c r="B90" i="20"/>
  <c r="A90" i="20"/>
  <c r="D89" i="20"/>
  <c r="B89" i="20"/>
  <c r="A89" i="20"/>
  <c r="D88" i="20"/>
  <c r="B88" i="20"/>
  <c r="A88" i="20"/>
  <c r="D87" i="20"/>
  <c r="B87" i="20"/>
  <c r="A87" i="20"/>
  <c r="D86" i="20"/>
  <c r="B86" i="20"/>
  <c r="A86" i="20"/>
  <c r="D85" i="20"/>
  <c r="B85" i="20"/>
  <c r="A85" i="20"/>
  <c r="D84" i="20"/>
  <c r="B84" i="20"/>
  <c r="A84" i="20"/>
  <c r="D83" i="20"/>
  <c r="B83" i="20"/>
  <c r="A83" i="20"/>
  <c r="D82" i="20"/>
  <c r="B82" i="20"/>
  <c r="A82" i="20"/>
  <c r="D81" i="20"/>
  <c r="B81" i="20"/>
  <c r="A81" i="20"/>
  <c r="D80" i="20"/>
  <c r="B80" i="20"/>
  <c r="A80" i="20"/>
  <c r="D79" i="20"/>
  <c r="B79" i="20"/>
  <c r="A79" i="20"/>
  <c r="D78" i="20"/>
  <c r="B78" i="20"/>
  <c r="A78" i="20"/>
  <c r="D77" i="20"/>
  <c r="B77" i="20"/>
  <c r="A77" i="20"/>
  <c r="D76" i="20"/>
  <c r="B76" i="20"/>
  <c r="A76" i="20"/>
  <c r="D75" i="20"/>
  <c r="B75" i="20"/>
  <c r="A75" i="20"/>
  <c r="D74" i="20"/>
  <c r="B74" i="20"/>
  <c r="A74" i="20"/>
  <c r="D73" i="20"/>
  <c r="B73" i="20"/>
  <c r="A73" i="20"/>
  <c r="D72" i="20"/>
  <c r="B72" i="20"/>
  <c r="A72" i="20"/>
  <c r="D71" i="20"/>
  <c r="B71" i="20"/>
  <c r="A71" i="20"/>
  <c r="D70" i="20"/>
  <c r="B70" i="20"/>
  <c r="A70" i="20"/>
  <c r="D69" i="20"/>
  <c r="B69" i="20"/>
  <c r="A69" i="20"/>
  <c r="D68" i="20"/>
  <c r="B68" i="20"/>
  <c r="A68" i="20"/>
  <c r="D67" i="20"/>
  <c r="B67" i="20"/>
  <c r="A67" i="20"/>
  <c r="D66" i="20"/>
  <c r="B66" i="20"/>
  <c r="A66" i="20"/>
  <c r="D65" i="20"/>
  <c r="B65" i="20"/>
  <c r="A65" i="20"/>
  <c r="D64" i="20"/>
  <c r="B64" i="20"/>
  <c r="A64" i="20"/>
  <c r="D63" i="20"/>
  <c r="B63" i="20"/>
  <c r="A63" i="20"/>
  <c r="D62" i="20"/>
  <c r="B62" i="20"/>
  <c r="A62" i="20"/>
  <c r="D61" i="20"/>
  <c r="B61" i="20"/>
  <c r="A61" i="20"/>
  <c r="D60" i="20"/>
  <c r="B60" i="20"/>
  <c r="A60" i="20"/>
  <c r="D59" i="20"/>
  <c r="B59" i="20"/>
  <c r="A59" i="20"/>
  <c r="D58" i="20"/>
  <c r="B58" i="20"/>
  <c r="A58" i="20"/>
  <c r="D57" i="20"/>
  <c r="B57" i="20"/>
  <c r="A57" i="20"/>
  <c r="D56" i="20"/>
  <c r="B56" i="20"/>
  <c r="A56" i="20"/>
  <c r="D55" i="20"/>
  <c r="B55" i="20"/>
  <c r="A55" i="20"/>
  <c r="D54" i="20"/>
  <c r="B54" i="20"/>
  <c r="A54" i="20"/>
  <c r="D53" i="20"/>
  <c r="B53" i="20"/>
  <c r="A53" i="20"/>
  <c r="D52" i="20"/>
  <c r="B52" i="20"/>
  <c r="A52" i="20"/>
  <c r="D51" i="20"/>
  <c r="B51" i="20"/>
  <c r="A51" i="20"/>
  <c r="D50" i="20"/>
  <c r="B50" i="20"/>
  <c r="A50" i="20"/>
  <c r="D49" i="20"/>
  <c r="B49" i="20"/>
  <c r="A49" i="20"/>
  <c r="D48" i="20"/>
  <c r="B48" i="20"/>
  <c r="A48" i="20"/>
  <c r="D47" i="20"/>
  <c r="B47" i="20"/>
  <c r="A47" i="20"/>
  <c r="D46" i="20"/>
  <c r="B46" i="20"/>
  <c r="A46" i="20"/>
  <c r="D45" i="20"/>
  <c r="B45" i="20"/>
  <c r="A45" i="20"/>
  <c r="D44" i="20"/>
  <c r="B44" i="20"/>
  <c r="A44" i="20"/>
  <c r="D43" i="20"/>
  <c r="B43" i="20"/>
  <c r="A43" i="20"/>
  <c r="D42" i="20"/>
  <c r="B42" i="20"/>
  <c r="A42" i="20"/>
  <c r="D41" i="20"/>
  <c r="B41" i="20"/>
  <c r="A41" i="20"/>
  <c r="D40" i="20"/>
  <c r="B40" i="20"/>
  <c r="A40" i="20"/>
  <c r="D39" i="20"/>
  <c r="B39" i="20"/>
  <c r="A39" i="20"/>
  <c r="D38" i="20"/>
  <c r="B38" i="20"/>
  <c r="A38" i="20"/>
  <c r="D37" i="20"/>
  <c r="B37" i="20"/>
  <c r="A37" i="20"/>
  <c r="D36" i="20"/>
  <c r="B36" i="20"/>
  <c r="A36" i="20"/>
  <c r="D35" i="20"/>
  <c r="B35" i="20"/>
  <c r="A35" i="20"/>
  <c r="D34" i="20"/>
  <c r="B34" i="20"/>
  <c r="A34" i="20"/>
  <c r="D33" i="20"/>
  <c r="B33" i="20"/>
  <c r="A33" i="20"/>
  <c r="D32" i="20"/>
  <c r="B32" i="20"/>
  <c r="A32" i="20"/>
  <c r="D31" i="20"/>
  <c r="B31" i="20"/>
  <c r="A31" i="20"/>
  <c r="D30" i="20"/>
  <c r="B30" i="20"/>
  <c r="A30" i="20"/>
  <c r="D29" i="20"/>
  <c r="B29" i="20"/>
  <c r="A29" i="20"/>
  <c r="D28" i="20"/>
  <c r="B28" i="20"/>
  <c r="A28" i="20"/>
  <c r="D27" i="20"/>
  <c r="B27" i="20"/>
  <c r="A27" i="20"/>
  <c r="D26" i="20"/>
  <c r="B26" i="20"/>
  <c r="A26" i="20"/>
  <c r="D25" i="20"/>
  <c r="B25" i="20"/>
  <c r="A25" i="20"/>
  <c r="D24" i="20"/>
  <c r="B24" i="20"/>
  <c r="A24" i="20"/>
  <c r="D23" i="20"/>
  <c r="B23" i="20"/>
  <c r="A23" i="20"/>
  <c r="D22" i="20"/>
  <c r="B22" i="20"/>
  <c r="A22" i="20"/>
  <c r="D21" i="20"/>
  <c r="B21" i="20"/>
  <c r="A21" i="20"/>
  <c r="D20" i="20"/>
  <c r="B20" i="20"/>
  <c r="A20" i="20"/>
  <c r="D19" i="20"/>
  <c r="B19" i="20"/>
  <c r="A19" i="20"/>
  <c r="D18" i="20"/>
  <c r="B18" i="20"/>
  <c r="A18" i="20"/>
  <c r="D17" i="20"/>
  <c r="B17" i="20"/>
  <c r="A17" i="20"/>
  <c r="D16" i="20"/>
  <c r="B16" i="20"/>
  <c r="A16" i="20"/>
  <c r="D15" i="20"/>
  <c r="B15" i="20"/>
  <c r="A15" i="20"/>
  <c r="D14" i="20"/>
  <c r="B14" i="20"/>
  <c r="A14" i="20"/>
  <c r="D13" i="20"/>
  <c r="B13" i="20"/>
  <c r="A13" i="20"/>
  <c r="D12" i="20"/>
  <c r="B12" i="20"/>
  <c r="A12" i="20"/>
  <c r="D11" i="20"/>
  <c r="B11" i="20"/>
  <c r="A11" i="20"/>
  <c r="D10" i="20"/>
  <c r="B10" i="20"/>
  <c r="A10" i="20"/>
  <c r="D9" i="20"/>
  <c r="B9" i="20"/>
  <c r="A9" i="20"/>
  <c r="D8" i="20"/>
  <c r="B8" i="20"/>
  <c r="A8" i="20"/>
  <c r="D7" i="20"/>
  <c r="B7" i="20"/>
  <c r="A7" i="20"/>
  <c r="D6" i="20"/>
  <c r="B6" i="20"/>
  <c r="A6" i="20"/>
  <c r="D5" i="20"/>
  <c r="B5" i="20"/>
  <c r="A5" i="20"/>
  <c r="D4" i="20"/>
  <c r="B4" i="20"/>
  <c r="A4" i="20"/>
  <c r="B3" i="20"/>
  <c r="A3" i="20"/>
  <c r="D90" i="19"/>
  <c r="B90" i="19"/>
  <c r="A90" i="19"/>
  <c r="D89" i="19"/>
  <c r="B89" i="19"/>
  <c r="A89" i="19"/>
  <c r="D88" i="19"/>
  <c r="B88" i="19"/>
  <c r="A88" i="19"/>
  <c r="D87" i="19"/>
  <c r="B87" i="19"/>
  <c r="A87" i="19"/>
  <c r="D86" i="19"/>
  <c r="B86" i="19"/>
  <c r="A86" i="19"/>
  <c r="D85" i="19"/>
  <c r="B85" i="19"/>
  <c r="A85" i="19"/>
  <c r="D84" i="19"/>
  <c r="B84" i="19"/>
  <c r="A84" i="19"/>
  <c r="D83" i="19"/>
  <c r="B83" i="19"/>
  <c r="A83" i="19"/>
  <c r="D82" i="19"/>
  <c r="B82" i="19"/>
  <c r="A82" i="19"/>
  <c r="D81" i="19"/>
  <c r="B81" i="19"/>
  <c r="A81" i="19"/>
  <c r="D80" i="19"/>
  <c r="B80" i="19"/>
  <c r="A80" i="19"/>
  <c r="D79" i="19"/>
  <c r="B79" i="19"/>
  <c r="A79" i="19"/>
  <c r="D78" i="19"/>
  <c r="B78" i="19"/>
  <c r="A78" i="19"/>
  <c r="D77" i="19"/>
  <c r="B77" i="19"/>
  <c r="A77" i="19"/>
  <c r="D76" i="19"/>
  <c r="B76" i="19"/>
  <c r="A76" i="19"/>
  <c r="D75" i="19"/>
  <c r="B75" i="19"/>
  <c r="A75" i="19"/>
  <c r="D74" i="19"/>
  <c r="B74" i="19"/>
  <c r="A74" i="19"/>
  <c r="D73" i="19"/>
  <c r="B73" i="19"/>
  <c r="A73" i="19"/>
  <c r="D72" i="19"/>
  <c r="B72" i="19"/>
  <c r="A72" i="19"/>
  <c r="D71" i="19"/>
  <c r="B71" i="19"/>
  <c r="A71" i="19"/>
  <c r="D70" i="19"/>
  <c r="B70" i="19"/>
  <c r="A70" i="19"/>
  <c r="D69" i="19"/>
  <c r="B69" i="19"/>
  <c r="A69" i="19"/>
  <c r="D68" i="19"/>
  <c r="B68" i="19"/>
  <c r="A68" i="19"/>
  <c r="D67" i="19"/>
  <c r="B67" i="19"/>
  <c r="A67" i="19"/>
  <c r="D66" i="19"/>
  <c r="B66" i="19"/>
  <c r="A66" i="19"/>
  <c r="D65" i="19"/>
  <c r="B65" i="19"/>
  <c r="A65" i="19"/>
  <c r="D64" i="19"/>
  <c r="B64" i="19"/>
  <c r="A64" i="19"/>
  <c r="D63" i="19"/>
  <c r="B63" i="19"/>
  <c r="A63" i="19"/>
  <c r="D62" i="19"/>
  <c r="B62" i="19"/>
  <c r="A62" i="19"/>
  <c r="D61" i="19"/>
  <c r="B61" i="19"/>
  <c r="A61" i="19"/>
  <c r="D60" i="19"/>
  <c r="B60" i="19"/>
  <c r="A60" i="19"/>
  <c r="D59" i="19"/>
  <c r="B59" i="19"/>
  <c r="A59" i="19"/>
  <c r="D58" i="19"/>
  <c r="B58" i="19"/>
  <c r="A58" i="19"/>
  <c r="D57" i="19"/>
  <c r="B57" i="19"/>
  <c r="A57" i="19"/>
  <c r="D56" i="19"/>
  <c r="B56" i="19"/>
  <c r="A56" i="19"/>
  <c r="D55" i="19"/>
  <c r="B55" i="19"/>
  <c r="A55" i="19"/>
  <c r="D54" i="19"/>
  <c r="B54" i="19"/>
  <c r="A54" i="19"/>
  <c r="D53" i="19"/>
  <c r="B53" i="19"/>
  <c r="A53" i="19"/>
  <c r="D52" i="19"/>
  <c r="B52" i="19"/>
  <c r="A52" i="19"/>
  <c r="D51" i="19"/>
  <c r="B51" i="19"/>
  <c r="A51" i="19"/>
  <c r="D50" i="19"/>
  <c r="B50" i="19"/>
  <c r="A50" i="19"/>
  <c r="D49" i="19"/>
  <c r="B49" i="19"/>
  <c r="A49" i="19"/>
  <c r="D48" i="19"/>
  <c r="B48" i="19"/>
  <c r="A48" i="19"/>
  <c r="D47" i="19"/>
  <c r="B47" i="19"/>
  <c r="A47" i="19"/>
  <c r="D46" i="19"/>
  <c r="B46" i="19"/>
  <c r="A46" i="19"/>
  <c r="D45" i="19"/>
  <c r="B45" i="19"/>
  <c r="A45" i="19"/>
  <c r="D44" i="19"/>
  <c r="B44" i="19"/>
  <c r="A44" i="19"/>
  <c r="D43" i="19"/>
  <c r="B43" i="19"/>
  <c r="A43" i="19"/>
  <c r="D42" i="19"/>
  <c r="B42" i="19"/>
  <c r="A42" i="19"/>
  <c r="D41" i="19"/>
  <c r="B41" i="19"/>
  <c r="A41" i="19"/>
  <c r="D40" i="19"/>
  <c r="B40" i="19"/>
  <c r="A40" i="19"/>
  <c r="D39" i="19"/>
  <c r="B39" i="19"/>
  <c r="A39" i="19"/>
  <c r="D38" i="19"/>
  <c r="B38" i="19"/>
  <c r="A38" i="19"/>
  <c r="D37" i="19"/>
  <c r="B37" i="19"/>
  <c r="A37" i="19"/>
  <c r="D36" i="19"/>
  <c r="B36" i="19"/>
  <c r="A36" i="19"/>
  <c r="D35" i="19"/>
  <c r="B35" i="19"/>
  <c r="A35" i="19"/>
  <c r="D34" i="19"/>
  <c r="B34" i="19"/>
  <c r="A34" i="19"/>
  <c r="D33" i="19"/>
  <c r="B33" i="19"/>
  <c r="A33" i="19"/>
  <c r="D32" i="19"/>
  <c r="B32" i="19"/>
  <c r="A32" i="19"/>
  <c r="D31" i="19"/>
  <c r="B31" i="19"/>
  <c r="A31" i="19"/>
  <c r="D30" i="19"/>
  <c r="B30" i="19"/>
  <c r="A30" i="19"/>
  <c r="D29" i="19"/>
  <c r="B29" i="19"/>
  <c r="A29" i="19"/>
  <c r="D28" i="19"/>
  <c r="B28" i="19"/>
  <c r="A28" i="19"/>
  <c r="D27" i="19"/>
  <c r="B27" i="19"/>
  <c r="A27" i="19"/>
  <c r="D26" i="19"/>
  <c r="B26" i="19"/>
  <c r="A26" i="19"/>
  <c r="D25" i="19"/>
  <c r="B25" i="19"/>
  <c r="A25" i="19"/>
  <c r="D24" i="19"/>
  <c r="B24" i="19"/>
  <c r="A24" i="19"/>
  <c r="D23" i="19"/>
  <c r="B23" i="19"/>
  <c r="A23" i="19"/>
  <c r="D22" i="19"/>
  <c r="B22" i="19"/>
  <c r="A22" i="19"/>
  <c r="D21" i="19"/>
  <c r="B21" i="19"/>
  <c r="A21" i="19"/>
  <c r="D20" i="19"/>
  <c r="B20" i="19"/>
  <c r="A20" i="19"/>
  <c r="D19" i="19"/>
  <c r="B19" i="19"/>
  <c r="A19" i="19"/>
  <c r="D18" i="19"/>
  <c r="B18" i="19"/>
  <c r="A18" i="19"/>
  <c r="D17" i="19"/>
  <c r="B17" i="19"/>
  <c r="A17" i="19"/>
  <c r="D16" i="19"/>
  <c r="B16" i="19"/>
  <c r="A16" i="19"/>
  <c r="D15" i="19"/>
  <c r="B15" i="19"/>
  <c r="A15" i="19"/>
  <c r="D14" i="19"/>
  <c r="B14" i="19"/>
  <c r="A14" i="19"/>
  <c r="D13" i="19"/>
  <c r="B13" i="19"/>
  <c r="A13" i="19"/>
  <c r="D12" i="19"/>
  <c r="B12" i="19"/>
  <c r="A12" i="19"/>
  <c r="D11" i="19"/>
  <c r="B11" i="19"/>
  <c r="A11" i="19"/>
  <c r="D10" i="19"/>
  <c r="B10" i="19"/>
  <c r="A10" i="19"/>
  <c r="D9" i="19"/>
  <c r="B9" i="19"/>
  <c r="A9" i="19"/>
  <c r="D8" i="19"/>
  <c r="B8" i="19"/>
  <c r="A8" i="19"/>
  <c r="D7" i="19"/>
  <c r="B7" i="19"/>
  <c r="A7" i="19"/>
  <c r="D6" i="19"/>
  <c r="B6" i="19"/>
  <c r="A6" i="19"/>
  <c r="D5" i="19"/>
  <c r="B5" i="19"/>
  <c r="A5" i="19"/>
  <c r="D4" i="19"/>
  <c r="B4" i="19"/>
  <c r="A4" i="19"/>
  <c r="B3" i="19"/>
  <c r="A3" i="19"/>
  <c r="D90" i="18"/>
  <c r="B90" i="18"/>
  <c r="A90" i="18"/>
  <c r="D89" i="18"/>
  <c r="B89" i="18"/>
  <c r="A89" i="18"/>
  <c r="D88" i="18"/>
  <c r="B88" i="18"/>
  <c r="A88" i="18"/>
  <c r="D87" i="18"/>
  <c r="B87" i="18"/>
  <c r="A87" i="18"/>
  <c r="D86" i="18"/>
  <c r="B86" i="18"/>
  <c r="A86" i="18"/>
  <c r="D85" i="18"/>
  <c r="B85" i="18"/>
  <c r="A85" i="18"/>
  <c r="D84" i="18"/>
  <c r="B84" i="18"/>
  <c r="A84" i="18"/>
  <c r="D83" i="18"/>
  <c r="B83" i="18"/>
  <c r="A83" i="18"/>
  <c r="D82" i="18"/>
  <c r="B82" i="18"/>
  <c r="A82" i="18"/>
  <c r="D81" i="18"/>
  <c r="B81" i="18"/>
  <c r="A81" i="18"/>
  <c r="D80" i="18"/>
  <c r="B80" i="18"/>
  <c r="A80" i="18"/>
  <c r="D79" i="18"/>
  <c r="B79" i="18"/>
  <c r="A79" i="18"/>
  <c r="D78" i="18"/>
  <c r="B78" i="18"/>
  <c r="A78" i="18"/>
  <c r="D77" i="18"/>
  <c r="B77" i="18"/>
  <c r="A77" i="18"/>
  <c r="D76" i="18"/>
  <c r="B76" i="18"/>
  <c r="A76" i="18"/>
  <c r="D75" i="18"/>
  <c r="B75" i="18"/>
  <c r="A75" i="18"/>
  <c r="D74" i="18"/>
  <c r="B74" i="18"/>
  <c r="A74" i="18"/>
  <c r="D73" i="18"/>
  <c r="B73" i="18"/>
  <c r="A73" i="18"/>
  <c r="D72" i="18"/>
  <c r="B72" i="18"/>
  <c r="A72" i="18"/>
  <c r="D71" i="18"/>
  <c r="B71" i="18"/>
  <c r="A71" i="18"/>
  <c r="D70" i="18"/>
  <c r="B70" i="18"/>
  <c r="A70" i="18"/>
  <c r="D69" i="18"/>
  <c r="B69" i="18"/>
  <c r="A69" i="18"/>
  <c r="D68" i="18"/>
  <c r="B68" i="18"/>
  <c r="A68" i="18"/>
  <c r="D67" i="18"/>
  <c r="B67" i="18"/>
  <c r="A67" i="18"/>
  <c r="D66" i="18"/>
  <c r="B66" i="18"/>
  <c r="A66" i="18"/>
  <c r="D65" i="18"/>
  <c r="B65" i="18"/>
  <c r="A65" i="18"/>
  <c r="D64" i="18"/>
  <c r="B64" i="18"/>
  <c r="A64" i="18"/>
  <c r="D63" i="18"/>
  <c r="B63" i="18"/>
  <c r="A63" i="18"/>
  <c r="D62" i="18"/>
  <c r="B62" i="18"/>
  <c r="A62" i="18"/>
  <c r="D61" i="18"/>
  <c r="B61" i="18"/>
  <c r="A61" i="18"/>
  <c r="D60" i="18"/>
  <c r="B60" i="18"/>
  <c r="A60" i="18"/>
  <c r="D59" i="18"/>
  <c r="B59" i="18"/>
  <c r="A59" i="18"/>
  <c r="D58" i="18"/>
  <c r="B58" i="18"/>
  <c r="A58" i="18"/>
  <c r="D57" i="18"/>
  <c r="B57" i="18"/>
  <c r="A57" i="18"/>
  <c r="D56" i="18"/>
  <c r="B56" i="18"/>
  <c r="A56" i="18"/>
  <c r="D55" i="18"/>
  <c r="B55" i="18"/>
  <c r="A55" i="18"/>
  <c r="D54" i="18"/>
  <c r="B54" i="18"/>
  <c r="A54" i="18"/>
  <c r="D53" i="18"/>
  <c r="B53" i="18"/>
  <c r="A53" i="18"/>
  <c r="D52" i="18"/>
  <c r="B52" i="18"/>
  <c r="A52" i="18"/>
  <c r="D51" i="18"/>
  <c r="B51" i="18"/>
  <c r="A51" i="18"/>
  <c r="D50" i="18"/>
  <c r="B50" i="18"/>
  <c r="A50" i="18"/>
  <c r="D49" i="18"/>
  <c r="B49" i="18"/>
  <c r="A49" i="18"/>
  <c r="D48" i="18"/>
  <c r="B48" i="18"/>
  <c r="A48" i="18"/>
  <c r="D47" i="18"/>
  <c r="B47" i="18"/>
  <c r="A47" i="18"/>
  <c r="D46" i="18"/>
  <c r="B46" i="18"/>
  <c r="A46" i="18"/>
  <c r="D45" i="18"/>
  <c r="B45" i="18"/>
  <c r="A45" i="18"/>
  <c r="D44" i="18"/>
  <c r="B44" i="18"/>
  <c r="A44" i="18"/>
  <c r="D43" i="18"/>
  <c r="B43" i="18"/>
  <c r="A43" i="18"/>
  <c r="D42" i="18"/>
  <c r="B42" i="18"/>
  <c r="A42" i="18"/>
  <c r="D41" i="18"/>
  <c r="B41" i="18"/>
  <c r="A41" i="18"/>
  <c r="D40" i="18"/>
  <c r="B40" i="18"/>
  <c r="A40" i="18"/>
  <c r="D39" i="18"/>
  <c r="B39" i="18"/>
  <c r="A39" i="18"/>
  <c r="D38" i="18"/>
  <c r="B38" i="18"/>
  <c r="A38" i="18"/>
  <c r="D37" i="18"/>
  <c r="B37" i="18"/>
  <c r="A37" i="18"/>
  <c r="D36" i="18"/>
  <c r="B36" i="18"/>
  <c r="A36" i="18"/>
  <c r="D35" i="18"/>
  <c r="B35" i="18"/>
  <c r="A35" i="18"/>
  <c r="D34" i="18"/>
  <c r="B34" i="18"/>
  <c r="A34" i="18"/>
  <c r="D33" i="18"/>
  <c r="B33" i="18"/>
  <c r="A33" i="18"/>
  <c r="D32" i="18"/>
  <c r="B32" i="18"/>
  <c r="A32" i="18"/>
  <c r="D31" i="18"/>
  <c r="B31" i="18"/>
  <c r="A31" i="18"/>
  <c r="D30" i="18"/>
  <c r="B30" i="18"/>
  <c r="A30" i="18"/>
  <c r="D29" i="18"/>
  <c r="B29" i="18"/>
  <c r="A29" i="18"/>
  <c r="D28" i="18"/>
  <c r="B28" i="18"/>
  <c r="A28" i="18"/>
  <c r="D27" i="18"/>
  <c r="B27" i="18"/>
  <c r="A27" i="18"/>
  <c r="D26" i="18"/>
  <c r="B26" i="18"/>
  <c r="A26" i="18"/>
  <c r="D25" i="18"/>
  <c r="B25" i="18"/>
  <c r="A25" i="18"/>
  <c r="D24" i="18"/>
  <c r="B24" i="18"/>
  <c r="A24" i="18"/>
  <c r="D23" i="18"/>
  <c r="B23" i="18"/>
  <c r="A23" i="18"/>
  <c r="D22" i="18"/>
  <c r="B22" i="18"/>
  <c r="A22" i="18"/>
  <c r="D21" i="18"/>
  <c r="B21" i="18"/>
  <c r="A21" i="18"/>
  <c r="D20" i="18"/>
  <c r="B20" i="18"/>
  <c r="A20" i="18"/>
  <c r="D19" i="18"/>
  <c r="B19" i="18"/>
  <c r="A19" i="18"/>
  <c r="D18" i="18"/>
  <c r="B18" i="18"/>
  <c r="A18" i="18"/>
  <c r="D17" i="18"/>
  <c r="B17" i="18"/>
  <c r="A17" i="18"/>
  <c r="D16" i="18"/>
  <c r="B16" i="18"/>
  <c r="A16" i="18"/>
  <c r="D15" i="18"/>
  <c r="B15" i="18"/>
  <c r="A15" i="18"/>
  <c r="D14" i="18"/>
  <c r="B14" i="18"/>
  <c r="A14" i="18"/>
  <c r="D13" i="18"/>
  <c r="B13" i="18"/>
  <c r="A13" i="18"/>
  <c r="D12" i="18"/>
  <c r="B12" i="18"/>
  <c r="A12" i="18"/>
  <c r="D11" i="18"/>
  <c r="B11" i="18"/>
  <c r="A11" i="18"/>
  <c r="D10" i="18"/>
  <c r="B10" i="18"/>
  <c r="A10" i="18"/>
  <c r="D9" i="18"/>
  <c r="B9" i="18"/>
  <c r="A9" i="18"/>
  <c r="D8" i="18"/>
  <c r="B8" i="18"/>
  <c r="A8" i="18"/>
  <c r="D7" i="18"/>
  <c r="B7" i="18"/>
  <c r="A7" i="18"/>
  <c r="D6" i="18"/>
  <c r="B6" i="18"/>
  <c r="A6" i="18"/>
  <c r="D5" i="18"/>
  <c r="B5" i="18"/>
  <c r="A5" i="18"/>
  <c r="D4" i="18"/>
  <c r="B4" i="18"/>
  <c r="A4" i="18"/>
  <c r="B3" i="18"/>
  <c r="A3" i="18"/>
  <c r="D90" i="17"/>
  <c r="B90" i="17"/>
  <c r="A90" i="17"/>
  <c r="D89" i="17"/>
  <c r="B89" i="17"/>
  <c r="A89" i="17"/>
  <c r="D88" i="17"/>
  <c r="B88" i="17"/>
  <c r="A88" i="17"/>
  <c r="D87" i="17"/>
  <c r="B87" i="17"/>
  <c r="A87" i="17"/>
  <c r="D86" i="17"/>
  <c r="B86" i="17"/>
  <c r="A86" i="17"/>
  <c r="D85" i="17"/>
  <c r="B85" i="17"/>
  <c r="A85" i="17"/>
  <c r="D84" i="17"/>
  <c r="B84" i="17"/>
  <c r="A84" i="17"/>
  <c r="D83" i="17"/>
  <c r="B83" i="17"/>
  <c r="A83" i="17"/>
  <c r="D82" i="17"/>
  <c r="B82" i="17"/>
  <c r="A82" i="17"/>
  <c r="D81" i="17"/>
  <c r="B81" i="17"/>
  <c r="A81" i="17"/>
  <c r="D80" i="17"/>
  <c r="B80" i="17"/>
  <c r="A80" i="17"/>
  <c r="D79" i="17"/>
  <c r="B79" i="17"/>
  <c r="A79" i="17"/>
  <c r="D78" i="17"/>
  <c r="B78" i="17"/>
  <c r="A78" i="17"/>
  <c r="D77" i="17"/>
  <c r="B77" i="17"/>
  <c r="A77" i="17"/>
  <c r="D76" i="17"/>
  <c r="B76" i="17"/>
  <c r="A76" i="17"/>
  <c r="D75" i="17"/>
  <c r="B75" i="17"/>
  <c r="A75" i="17"/>
  <c r="D74" i="17"/>
  <c r="B74" i="17"/>
  <c r="A74" i="17"/>
  <c r="D73" i="17"/>
  <c r="B73" i="17"/>
  <c r="A73" i="17"/>
  <c r="D72" i="17"/>
  <c r="B72" i="17"/>
  <c r="A72" i="17"/>
  <c r="D71" i="17"/>
  <c r="B71" i="17"/>
  <c r="A71" i="17"/>
  <c r="D70" i="17"/>
  <c r="B70" i="17"/>
  <c r="A70" i="17"/>
  <c r="D69" i="17"/>
  <c r="B69" i="17"/>
  <c r="A69" i="17"/>
  <c r="D68" i="17"/>
  <c r="B68" i="17"/>
  <c r="A68" i="17"/>
  <c r="D67" i="17"/>
  <c r="B67" i="17"/>
  <c r="A67" i="17"/>
  <c r="D66" i="17"/>
  <c r="B66" i="17"/>
  <c r="A66" i="17"/>
  <c r="D65" i="17"/>
  <c r="B65" i="17"/>
  <c r="A65" i="17"/>
  <c r="D64" i="17"/>
  <c r="B64" i="17"/>
  <c r="A64" i="17"/>
  <c r="D63" i="17"/>
  <c r="B63" i="17"/>
  <c r="A63" i="17"/>
  <c r="D62" i="17"/>
  <c r="B62" i="17"/>
  <c r="A62" i="17"/>
  <c r="D61" i="17"/>
  <c r="B61" i="17"/>
  <c r="A61" i="17"/>
  <c r="D60" i="17"/>
  <c r="B60" i="17"/>
  <c r="A60" i="17"/>
  <c r="D59" i="17"/>
  <c r="B59" i="17"/>
  <c r="A59" i="17"/>
  <c r="D58" i="17"/>
  <c r="B58" i="17"/>
  <c r="A58" i="17"/>
  <c r="D57" i="17"/>
  <c r="B57" i="17"/>
  <c r="A57" i="17"/>
  <c r="D56" i="17"/>
  <c r="B56" i="17"/>
  <c r="A56" i="17"/>
  <c r="D55" i="17"/>
  <c r="B55" i="17"/>
  <c r="A55" i="17"/>
  <c r="D54" i="17"/>
  <c r="B54" i="17"/>
  <c r="A54" i="17"/>
  <c r="D53" i="17"/>
  <c r="B53" i="17"/>
  <c r="A53" i="17"/>
  <c r="D52" i="17"/>
  <c r="B52" i="17"/>
  <c r="A52" i="17"/>
  <c r="D51" i="17"/>
  <c r="B51" i="17"/>
  <c r="A51" i="17"/>
  <c r="D50" i="17"/>
  <c r="B50" i="17"/>
  <c r="A50" i="17"/>
  <c r="D49" i="17"/>
  <c r="B49" i="17"/>
  <c r="A49" i="17"/>
  <c r="D48" i="17"/>
  <c r="B48" i="17"/>
  <c r="A48" i="17"/>
  <c r="D47" i="17"/>
  <c r="B47" i="17"/>
  <c r="A47" i="17"/>
  <c r="D46" i="17"/>
  <c r="B46" i="17"/>
  <c r="A46" i="17"/>
  <c r="D45" i="17"/>
  <c r="B45" i="17"/>
  <c r="A45" i="17"/>
  <c r="D44" i="17"/>
  <c r="B44" i="17"/>
  <c r="A44" i="17"/>
  <c r="D43" i="17"/>
  <c r="B43" i="17"/>
  <c r="A43" i="17"/>
  <c r="D42" i="17"/>
  <c r="B42" i="17"/>
  <c r="A42" i="17"/>
  <c r="D41" i="17"/>
  <c r="B41" i="17"/>
  <c r="A41" i="17"/>
  <c r="D40" i="17"/>
  <c r="B40" i="17"/>
  <c r="A40" i="17"/>
  <c r="D39" i="17"/>
  <c r="B39" i="17"/>
  <c r="A39" i="17"/>
  <c r="D38" i="17"/>
  <c r="B38" i="17"/>
  <c r="A38" i="17"/>
  <c r="D37" i="17"/>
  <c r="B37" i="17"/>
  <c r="A37" i="17"/>
  <c r="D36" i="17"/>
  <c r="B36" i="17"/>
  <c r="A36" i="17"/>
  <c r="D35" i="17"/>
  <c r="B35" i="17"/>
  <c r="A35" i="17"/>
  <c r="D34" i="17"/>
  <c r="B34" i="17"/>
  <c r="A34" i="17"/>
  <c r="D33" i="17"/>
  <c r="B33" i="17"/>
  <c r="A33" i="17"/>
  <c r="D32" i="17"/>
  <c r="B32" i="17"/>
  <c r="A32" i="17"/>
  <c r="D31" i="17"/>
  <c r="B31" i="17"/>
  <c r="A31" i="17"/>
  <c r="D30" i="17"/>
  <c r="B30" i="17"/>
  <c r="A30" i="17"/>
  <c r="D29" i="17"/>
  <c r="B29" i="17"/>
  <c r="A29" i="17"/>
  <c r="D28" i="17"/>
  <c r="B28" i="17"/>
  <c r="A28" i="17"/>
  <c r="D27" i="17"/>
  <c r="B27" i="17"/>
  <c r="A27" i="17"/>
  <c r="D26" i="17"/>
  <c r="B26" i="17"/>
  <c r="A26" i="17"/>
  <c r="D25" i="17"/>
  <c r="B25" i="17"/>
  <c r="A25" i="17"/>
  <c r="D24" i="17"/>
  <c r="B24" i="17"/>
  <c r="A24" i="17"/>
  <c r="D23" i="17"/>
  <c r="B23" i="17"/>
  <c r="A23" i="17"/>
  <c r="D22" i="17"/>
  <c r="B22" i="17"/>
  <c r="A22" i="17"/>
  <c r="D21" i="17"/>
  <c r="B21" i="17"/>
  <c r="A21" i="17"/>
  <c r="D20" i="17"/>
  <c r="B20" i="17"/>
  <c r="A20" i="17"/>
  <c r="D19" i="17"/>
  <c r="B19" i="17"/>
  <c r="A19" i="17"/>
  <c r="D18" i="17"/>
  <c r="B18" i="17"/>
  <c r="A18" i="17"/>
  <c r="D17" i="17"/>
  <c r="B17" i="17"/>
  <c r="A17" i="17"/>
  <c r="D16" i="17"/>
  <c r="B16" i="17"/>
  <c r="A16" i="17"/>
  <c r="D15" i="17"/>
  <c r="B15" i="17"/>
  <c r="A15" i="17"/>
  <c r="D14" i="17"/>
  <c r="B14" i="17"/>
  <c r="A14" i="17"/>
  <c r="D13" i="17"/>
  <c r="B13" i="17"/>
  <c r="A13" i="17"/>
  <c r="D12" i="17"/>
  <c r="B12" i="17"/>
  <c r="A12" i="17"/>
  <c r="D11" i="17"/>
  <c r="B11" i="17"/>
  <c r="A11" i="17"/>
  <c r="D10" i="17"/>
  <c r="B10" i="17"/>
  <c r="A10" i="17"/>
  <c r="D9" i="17"/>
  <c r="B9" i="17"/>
  <c r="A9" i="17"/>
  <c r="D8" i="17"/>
  <c r="B8" i="17"/>
  <c r="A8" i="17"/>
  <c r="D7" i="17"/>
  <c r="B7" i="17"/>
  <c r="A7" i="17"/>
  <c r="D6" i="17"/>
  <c r="B6" i="17"/>
  <c r="A6" i="17"/>
  <c r="D5" i="17"/>
  <c r="B5" i="17"/>
  <c r="A5" i="17"/>
  <c r="D4" i="17"/>
  <c r="B4" i="17"/>
  <c r="A4" i="17"/>
  <c r="B3" i="17"/>
  <c r="A3" i="17"/>
  <c r="D90" i="16"/>
  <c r="B90" i="16"/>
  <c r="A90" i="16"/>
  <c r="D89" i="16"/>
  <c r="B89" i="16"/>
  <c r="A89" i="16"/>
  <c r="D88" i="16"/>
  <c r="B88" i="16"/>
  <c r="A88" i="16"/>
  <c r="D87" i="16"/>
  <c r="B87" i="16"/>
  <c r="A87" i="16"/>
  <c r="D86" i="16"/>
  <c r="B86" i="16"/>
  <c r="A86" i="16"/>
  <c r="D85" i="16"/>
  <c r="B85" i="16"/>
  <c r="A85" i="16"/>
  <c r="D84" i="16"/>
  <c r="B84" i="16"/>
  <c r="A84" i="16"/>
  <c r="D83" i="16"/>
  <c r="B83" i="16"/>
  <c r="A83" i="16"/>
  <c r="D82" i="16"/>
  <c r="B82" i="16"/>
  <c r="A82" i="16"/>
  <c r="D81" i="16"/>
  <c r="B81" i="16"/>
  <c r="A81" i="16"/>
  <c r="D80" i="16"/>
  <c r="B80" i="16"/>
  <c r="A80" i="16"/>
  <c r="D79" i="16"/>
  <c r="B79" i="16"/>
  <c r="A79" i="16"/>
  <c r="D78" i="16"/>
  <c r="B78" i="16"/>
  <c r="A78" i="16"/>
  <c r="D77" i="16"/>
  <c r="B77" i="16"/>
  <c r="A77" i="16"/>
  <c r="D76" i="16"/>
  <c r="B76" i="16"/>
  <c r="A76" i="16"/>
  <c r="D75" i="16"/>
  <c r="B75" i="16"/>
  <c r="A75" i="16"/>
  <c r="D74" i="16"/>
  <c r="B74" i="16"/>
  <c r="A74" i="16"/>
  <c r="D73" i="16"/>
  <c r="B73" i="16"/>
  <c r="A73" i="16"/>
  <c r="D72" i="16"/>
  <c r="B72" i="16"/>
  <c r="A72" i="16"/>
  <c r="D71" i="16"/>
  <c r="B71" i="16"/>
  <c r="A71" i="16"/>
  <c r="D70" i="16"/>
  <c r="B70" i="16"/>
  <c r="A70" i="16"/>
  <c r="D69" i="16"/>
  <c r="B69" i="16"/>
  <c r="A69" i="16"/>
  <c r="D68" i="16"/>
  <c r="B68" i="16"/>
  <c r="A68" i="16"/>
  <c r="D67" i="16"/>
  <c r="B67" i="16"/>
  <c r="A67" i="16"/>
  <c r="D66" i="16"/>
  <c r="B66" i="16"/>
  <c r="A66" i="16"/>
  <c r="D65" i="16"/>
  <c r="B65" i="16"/>
  <c r="A65" i="16"/>
  <c r="D64" i="16"/>
  <c r="B64" i="16"/>
  <c r="A64" i="16"/>
  <c r="D63" i="16"/>
  <c r="B63" i="16"/>
  <c r="A63" i="16"/>
  <c r="D62" i="16"/>
  <c r="B62" i="16"/>
  <c r="A62" i="16"/>
  <c r="D61" i="16"/>
  <c r="B61" i="16"/>
  <c r="A61" i="16"/>
  <c r="D60" i="16"/>
  <c r="B60" i="16"/>
  <c r="A60" i="16"/>
  <c r="D59" i="16"/>
  <c r="B59" i="16"/>
  <c r="A59" i="16"/>
  <c r="D58" i="16"/>
  <c r="B58" i="16"/>
  <c r="A58" i="16"/>
  <c r="D57" i="16"/>
  <c r="B57" i="16"/>
  <c r="A57" i="16"/>
  <c r="D56" i="16"/>
  <c r="B56" i="16"/>
  <c r="A56" i="16"/>
  <c r="D55" i="16"/>
  <c r="B55" i="16"/>
  <c r="A55" i="16"/>
  <c r="D54" i="16"/>
  <c r="B54" i="16"/>
  <c r="A54" i="16"/>
  <c r="D53" i="16"/>
  <c r="B53" i="16"/>
  <c r="A53" i="16"/>
  <c r="D52" i="16"/>
  <c r="B52" i="16"/>
  <c r="A52" i="16"/>
  <c r="D51" i="16"/>
  <c r="B51" i="16"/>
  <c r="A51" i="16"/>
  <c r="D50" i="16"/>
  <c r="B50" i="16"/>
  <c r="A50" i="16"/>
  <c r="D49" i="16"/>
  <c r="B49" i="16"/>
  <c r="A49" i="16"/>
  <c r="D48" i="16"/>
  <c r="B48" i="16"/>
  <c r="A48" i="16"/>
  <c r="D47" i="16"/>
  <c r="B47" i="16"/>
  <c r="A47" i="16"/>
  <c r="D46" i="16"/>
  <c r="B46" i="16"/>
  <c r="A46" i="16"/>
  <c r="D45" i="16"/>
  <c r="B45" i="16"/>
  <c r="A45" i="16"/>
  <c r="D44" i="16"/>
  <c r="B44" i="16"/>
  <c r="A44" i="16"/>
  <c r="D43" i="16"/>
  <c r="B43" i="16"/>
  <c r="A43" i="16"/>
  <c r="D42" i="16"/>
  <c r="B42" i="16"/>
  <c r="A42" i="16"/>
  <c r="D41" i="16"/>
  <c r="B41" i="16"/>
  <c r="A41" i="16"/>
  <c r="D40" i="16"/>
  <c r="B40" i="16"/>
  <c r="A40" i="16"/>
  <c r="D39" i="16"/>
  <c r="B39" i="16"/>
  <c r="A39" i="16"/>
  <c r="D38" i="16"/>
  <c r="B38" i="16"/>
  <c r="A38" i="16"/>
  <c r="D37" i="16"/>
  <c r="B37" i="16"/>
  <c r="A37" i="16"/>
  <c r="D36" i="16"/>
  <c r="B36" i="16"/>
  <c r="A36" i="16"/>
  <c r="D35" i="16"/>
  <c r="B35" i="16"/>
  <c r="A35" i="16"/>
  <c r="D34" i="16"/>
  <c r="B34" i="16"/>
  <c r="A34" i="16"/>
  <c r="D33" i="16"/>
  <c r="B33" i="16"/>
  <c r="A33" i="16"/>
  <c r="D32" i="16"/>
  <c r="B32" i="16"/>
  <c r="A32" i="16"/>
  <c r="D31" i="16"/>
  <c r="B31" i="16"/>
  <c r="A31" i="16"/>
  <c r="D30" i="16"/>
  <c r="B30" i="16"/>
  <c r="A30" i="16"/>
  <c r="D29" i="16"/>
  <c r="B29" i="16"/>
  <c r="A29" i="16"/>
  <c r="D28" i="16"/>
  <c r="B28" i="16"/>
  <c r="A28" i="16"/>
  <c r="D27" i="16"/>
  <c r="B27" i="16"/>
  <c r="A27" i="16"/>
  <c r="D26" i="16"/>
  <c r="B26" i="16"/>
  <c r="A26" i="16"/>
  <c r="D25" i="16"/>
  <c r="B25" i="16"/>
  <c r="A25" i="16"/>
  <c r="D24" i="16"/>
  <c r="B24" i="16"/>
  <c r="A24" i="16"/>
  <c r="D23" i="16"/>
  <c r="B23" i="16"/>
  <c r="A23" i="16"/>
  <c r="D22" i="16"/>
  <c r="B22" i="16"/>
  <c r="A22" i="16"/>
  <c r="D21" i="16"/>
  <c r="B21" i="16"/>
  <c r="A21" i="16"/>
  <c r="D20" i="16"/>
  <c r="B20" i="16"/>
  <c r="A20" i="16"/>
  <c r="D19" i="16"/>
  <c r="B19" i="16"/>
  <c r="A19" i="16"/>
  <c r="D18" i="16"/>
  <c r="B18" i="16"/>
  <c r="A18" i="16"/>
  <c r="D17" i="16"/>
  <c r="B17" i="16"/>
  <c r="A17" i="16"/>
  <c r="D16" i="16"/>
  <c r="B16" i="16"/>
  <c r="A16" i="16"/>
  <c r="D15" i="16"/>
  <c r="B15" i="16"/>
  <c r="A15" i="16"/>
  <c r="D14" i="16"/>
  <c r="B14" i="16"/>
  <c r="A14" i="16"/>
  <c r="D13" i="16"/>
  <c r="B13" i="16"/>
  <c r="A13" i="16"/>
  <c r="D12" i="16"/>
  <c r="B12" i="16"/>
  <c r="A12" i="16"/>
  <c r="D11" i="16"/>
  <c r="B11" i="16"/>
  <c r="A11" i="16"/>
  <c r="D10" i="16"/>
  <c r="B10" i="16"/>
  <c r="A10" i="16"/>
  <c r="D9" i="16"/>
  <c r="B9" i="16"/>
  <c r="A9" i="16"/>
  <c r="D8" i="16"/>
  <c r="B8" i="16"/>
  <c r="A8" i="16"/>
  <c r="D7" i="16"/>
  <c r="B7" i="16"/>
  <c r="A7" i="16"/>
  <c r="D6" i="16"/>
  <c r="B6" i="16"/>
  <c r="A6" i="16"/>
  <c r="D5" i="16"/>
  <c r="B5" i="16"/>
  <c r="A5" i="16"/>
  <c r="D4" i="16"/>
  <c r="B4" i="16"/>
  <c r="A4" i="16"/>
  <c r="B3" i="16"/>
  <c r="A3" i="16"/>
  <c r="D90" i="14"/>
  <c r="B90" i="14"/>
  <c r="A90" i="14"/>
  <c r="D89" i="14"/>
  <c r="B89" i="14"/>
  <c r="A89" i="14"/>
  <c r="D88" i="14"/>
  <c r="B88" i="14"/>
  <c r="A88" i="14"/>
  <c r="D87" i="14"/>
  <c r="B87" i="14"/>
  <c r="A87" i="14"/>
  <c r="D86" i="14"/>
  <c r="B86" i="14"/>
  <c r="A86" i="14"/>
  <c r="D85" i="14"/>
  <c r="B85" i="14"/>
  <c r="A85" i="14"/>
  <c r="D84" i="14"/>
  <c r="B84" i="14"/>
  <c r="A84" i="14"/>
  <c r="D83" i="14"/>
  <c r="B83" i="14"/>
  <c r="A83" i="14"/>
  <c r="D82" i="14"/>
  <c r="B82" i="14"/>
  <c r="A82" i="14"/>
  <c r="D81" i="14"/>
  <c r="B81" i="14"/>
  <c r="A81" i="14"/>
  <c r="D80" i="14"/>
  <c r="B80" i="14"/>
  <c r="A80" i="14"/>
  <c r="D79" i="14"/>
  <c r="B79" i="14"/>
  <c r="A79" i="14"/>
  <c r="D78" i="14"/>
  <c r="B78" i="14"/>
  <c r="A78" i="14"/>
  <c r="D77" i="14"/>
  <c r="B77" i="14"/>
  <c r="A77" i="14"/>
  <c r="D76" i="14"/>
  <c r="B76" i="14"/>
  <c r="A76" i="14"/>
  <c r="D75" i="14"/>
  <c r="B75" i="14"/>
  <c r="A75" i="14"/>
  <c r="D74" i="14"/>
  <c r="B74" i="14"/>
  <c r="A74" i="14"/>
  <c r="D73" i="14"/>
  <c r="B73" i="14"/>
  <c r="A73" i="14"/>
  <c r="D72" i="14"/>
  <c r="B72" i="14"/>
  <c r="A72" i="14"/>
  <c r="D71" i="14"/>
  <c r="B71" i="14"/>
  <c r="A71" i="14"/>
  <c r="D70" i="14"/>
  <c r="B70" i="14"/>
  <c r="A70" i="14"/>
  <c r="D69" i="14"/>
  <c r="B69" i="14"/>
  <c r="A69" i="14"/>
  <c r="D68" i="14"/>
  <c r="B68" i="14"/>
  <c r="A68" i="14"/>
  <c r="D67" i="14"/>
  <c r="B67" i="14"/>
  <c r="A67" i="14"/>
  <c r="D66" i="14"/>
  <c r="B66" i="14"/>
  <c r="A66" i="14"/>
  <c r="D65" i="14"/>
  <c r="B65" i="14"/>
  <c r="A65" i="14"/>
  <c r="D64" i="14"/>
  <c r="B64" i="14"/>
  <c r="A64" i="14"/>
  <c r="D63" i="14"/>
  <c r="B63" i="14"/>
  <c r="A63" i="14"/>
  <c r="D62" i="14"/>
  <c r="B62" i="14"/>
  <c r="A62" i="14"/>
  <c r="D61" i="14"/>
  <c r="B61" i="14"/>
  <c r="A61" i="14"/>
  <c r="D60" i="14"/>
  <c r="B60" i="14"/>
  <c r="A60" i="14"/>
  <c r="D59" i="14"/>
  <c r="B59" i="14"/>
  <c r="A59" i="14"/>
  <c r="D58" i="14"/>
  <c r="B58" i="14"/>
  <c r="A58" i="14"/>
  <c r="D57" i="14"/>
  <c r="B57" i="14"/>
  <c r="A57" i="14"/>
  <c r="D56" i="14"/>
  <c r="B56" i="14"/>
  <c r="A56" i="14"/>
  <c r="D55" i="14"/>
  <c r="B55" i="14"/>
  <c r="A55" i="14"/>
  <c r="D54" i="14"/>
  <c r="B54" i="14"/>
  <c r="A54" i="14"/>
  <c r="D53" i="14"/>
  <c r="B53" i="14"/>
  <c r="A53" i="14"/>
  <c r="D52" i="14"/>
  <c r="B52" i="14"/>
  <c r="A52" i="14"/>
  <c r="D51" i="14"/>
  <c r="B51" i="14"/>
  <c r="A51" i="14"/>
  <c r="D50" i="14"/>
  <c r="B50" i="14"/>
  <c r="A50" i="14"/>
  <c r="D49" i="14"/>
  <c r="B49" i="14"/>
  <c r="A49" i="14"/>
  <c r="D48" i="14"/>
  <c r="B48" i="14"/>
  <c r="A48" i="14"/>
  <c r="D47" i="14"/>
  <c r="B47" i="14"/>
  <c r="A47" i="14"/>
  <c r="D46" i="14"/>
  <c r="B46" i="14"/>
  <c r="A46" i="14"/>
  <c r="D45" i="14"/>
  <c r="B45" i="14"/>
  <c r="A45" i="14"/>
  <c r="D44" i="14"/>
  <c r="B44" i="14"/>
  <c r="A44" i="14"/>
  <c r="D43" i="14"/>
  <c r="B43" i="14"/>
  <c r="A43" i="14"/>
  <c r="D42" i="14"/>
  <c r="B42" i="14"/>
  <c r="A42" i="14"/>
  <c r="D41" i="14"/>
  <c r="B41" i="14"/>
  <c r="A41" i="14"/>
  <c r="D40" i="14"/>
  <c r="B40" i="14"/>
  <c r="A40" i="14"/>
  <c r="D39" i="14"/>
  <c r="B39" i="14"/>
  <c r="A39" i="14"/>
  <c r="D38" i="14"/>
  <c r="B38" i="14"/>
  <c r="A38" i="14"/>
  <c r="D37" i="14"/>
  <c r="B37" i="14"/>
  <c r="A37" i="14"/>
  <c r="D36" i="14"/>
  <c r="B36" i="14"/>
  <c r="A36" i="14"/>
  <c r="D35" i="14"/>
  <c r="B35" i="14"/>
  <c r="A35" i="14"/>
  <c r="D34" i="14"/>
  <c r="B34" i="14"/>
  <c r="A34" i="14"/>
  <c r="D33" i="14"/>
  <c r="B33" i="14"/>
  <c r="A33" i="14"/>
  <c r="D32" i="14"/>
  <c r="B32" i="14"/>
  <c r="A32" i="14"/>
  <c r="D31" i="14"/>
  <c r="B31" i="14"/>
  <c r="A31" i="14"/>
  <c r="D30" i="14"/>
  <c r="B30" i="14"/>
  <c r="A30" i="14"/>
  <c r="D29" i="14"/>
  <c r="B29" i="14"/>
  <c r="A29" i="14"/>
  <c r="D28" i="14"/>
  <c r="B28" i="14"/>
  <c r="A28" i="14"/>
  <c r="D27" i="14"/>
  <c r="B27" i="14"/>
  <c r="A27" i="14"/>
  <c r="D26" i="14"/>
  <c r="B26" i="14"/>
  <c r="A26" i="14"/>
  <c r="D25" i="14"/>
  <c r="B25" i="14"/>
  <c r="A25" i="14"/>
  <c r="D24" i="14"/>
  <c r="B24" i="14"/>
  <c r="A24" i="14"/>
  <c r="D23" i="14"/>
  <c r="B23" i="14"/>
  <c r="A23" i="14"/>
  <c r="D22" i="14"/>
  <c r="B22" i="14"/>
  <c r="A22" i="14"/>
  <c r="D21" i="14"/>
  <c r="B21" i="14"/>
  <c r="A21" i="14"/>
  <c r="D20" i="14"/>
  <c r="B20" i="14"/>
  <c r="A20" i="14"/>
  <c r="D19" i="14"/>
  <c r="B19" i="14"/>
  <c r="A19" i="14"/>
  <c r="D18" i="14"/>
  <c r="B18" i="14"/>
  <c r="A18" i="14"/>
  <c r="D17" i="14"/>
  <c r="B17" i="14"/>
  <c r="A17" i="14"/>
  <c r="D16" i="14"/>
  <c r="B16" i="14"/>
  <c r="A16" i="14"/>
  <c r="D15" i="14"/>
  <c r="B15" i="14"/>
  <c r="A15" i="14"/>
  <c r="D14" i="14"/>
  <c r="B14" i="14"/>
  <c r="A14" i="14"/>
  <c r="D13" i="14"/>
  <c r="B13" i="14"/>
  <c r="A13" i="14"/>
  <c r="D12" i="14"/>
  <c r="B12" i="14"/>
  <c r="A12" i="14"/>
  <c r="D11" i="14"/>
  <c r="B11" i="14"/>
  <c r="A11" i="14"/>
  <c r="D10" i="14"/>
  <c r="B10" i="14"/>
  <c r="A10" i="14"/>
  <c r="D9" i="14"/>
  <c r="B9" i="14"/>
  <c r="A9" i="14"/>
  <c r="D8" i="14"/>
  <c r="B8" i="14"/>
  <c r="A8" i="14"/>
  <c r="D7" i="14"/>
  <c r="B7" i="14"/>
  <c r="A7" i="14"/>
  <c r="D6" i="14"/>
  <c r="B6" i="14"/>
  <c r="A6" i="14"/>
  <c r="D5" i="14"/>
  <c r="B5" i="14"/>
  <c r="A5" i="14"/>
  <c r="D4" i="14"/>
  <c r="B4" i="14"/>
  <c r="A4" i="14"/>
  <c r="B3" i="14"/>
  <c r="A3" i="14"/>
  <c r="D90" i="15"/>
  <c r="B90" i="15"/>
  <c r="A90" i="15"/>
  <c r="D89" i="15"/>
  <c r="B89" i="15"/>
  <c r="A89" i="15"/>
  <c r="D88" i="15"/>
  <c r="B88" i="15"/>
  <c r="A88" i="15"/>
  <c r="D87" i="15"/>
  <c r="B87" i="15"/>
  <c r="A87" i="15"/>
  <c r="D86" i="15"/>
  <c r="B86" i="15"/>
  <c r="A86" i="15"/>
  <c r="D85" i="15"/>
  <c r="B85" i="15"/>
  <c r="A85" i="15"/>
  <c r="D84" i="15"/>
  <c r="B84" i="15"/>
  <c r="A84" i="15"/>
  <c r="D83" i="15"/>
  <c r="B83" i="15"/>
  <c r="A83" i="15"/>
  <c r="D82" i="15"/>
  <c r="B82" i="15"/>
  <c r="A82" i="15"/>
  <c r="D81" i="15"/>
  <c r="B81" i="15"/>
  <c r="A81" i="15"/>
  <c r="D80" i="15"/>
  <c r="B80" i="15"/>
  <c r="A80" i="15"/>
  <c r="D79" i="15"/>
  <c r="B79" i="15"/>
  <c r="A79" i="15"/>
  <c r="D78" i="15"/>
  <c r="B78" i="15"/>
  <c r="A78" i="15"/>
  <c r="D77" i="15"/>
  <c r="B77" i="15"/>
  <c r="A77" i="15"/>
  <c r="D76" i="15"/>
  <c r="B76" i="15"/>
  <c r="A76" i="15"/>
  <c r="D75" i="15"/>
  <c r="B75" i="15"/>
  <c r="A75" i="15"/>
  <c r="D74" i="15"/>
  <c r="B74" i="15"/>
  <c r="A74" i="15"/>
  <c r="D73" i="15"/>
  <c r="B73" i="15"/>
  <c r="A73" i="15"/>
  <c r="D72" i="15"/>
  <c r="B72" i="15"/>
  <c r="A72" i="15"/>
  <c r="D71" i="15"/>
  <c r="B71" i="15"/>
  <c r="A71" i="15"/>
  <c r="D70" i="15"/>
  <c r="B70" i="15"/>
  <c r="A70" i="15"/>
  <c r="D69" i="15"/>
  <c r="B69" i="15"/>
  <c r="A69" i="15"/>
  <c r="D68" i="15"/>
  <c r="B68" i="15"/>
  <c r="A68" i="15"/>
  <c r="D67" i="15"/>
  <c r="B67" i="15"/>
  <c r="A67" i="15"/>
  <c r="D66" i="15"/>
  <c r="B66" i="15"/>
  <c r="A66" i="15"/>
  <c r="D65" i="15"/>
  <c r="B65" i="15"/>
  <c r="A65" i="15"/>
  <c r="D64" i="15"/>
  <c r="B64" i="15"/>
  <c r="A64" i="15"/>
  <c r="D63" i="15"/>
  <c r="B63" i="15"/>
  <c r="A63" i="15"/>
  <c r="D62" i="15"/>
  <c r="B62" i="15"/>
  <c r="A62" i="15"/>
  <c r="D61" i="15"/>
  <c r="B61" i="15"/>
  <c r="A61" i="15"/>
  <c r="D60" i="15"/>
  <c r="B60" i="15"/>
  <c r="A60" i="15"/>
  <c r="D59" i="15"/>
  <c r="B59" i="15"/>
  <c r="A59" i="15"/>
  <c r="D58" i="15"/>
  <c r="B58" i="15"/>
  <c r="A58" i="15"/>
  <c r="D57" i="15"/>
  <c r="B57" i="15"/>
  <c r="A57" i="15"/>
  <c r="D56" i="15"/>
  <c r="B56" i="15"/>
  <c r="A56" i="15"/>
  <c r="D55" i="15"/>
  <c r="B55" i="15"/>
  <c r="A55" i="15"/>
  <c r="D54" i="15"/>
  <c r="B54" i="15"/>
  <c r="A54" i="15"/>
  <c r="D53" i="15"/>
  <c r="B53" i="15"/>
  <c r="A53" i="15"/>
  <c r="D52" i="15"/>
  <c r="B52" i="15"/>
  <c r="A52" i="15"/>
  <c r="D51" i="15"/>
  <c r="B51" i="15"/>
  <c r="A51" i="15"/>
  <c r="D50" i="15"/>
  <c r="B50" i="15"/>
  <c r="A50" i="15"/>
  <c r="D49" i="15"/>
  <c r="B49" i="15"/>
  <c r="A49" i="15"/>
  <c r="D48" i="15"/>
  <c r="B48" i="15"/>
  <c r="A48" i="15"/>
  <c r="D47" i="15"/>
  <c r="B47" i="15"/>
  <c r="A47" i="15"/>
  <c r="D46" i="15"/>
  <c r="B46" i="15"/>
  <c r="A46" i="15"/>
  <c r="D45" i="15"/>
  <c r="B45" i="15"/>
  <c r="A45" i="15"/>
  <c r="D44" i="15"/>
  <c r="B44" i="15"/>
  <c r="A44" i="15"/>
  <c r="D43" i="15"/>
  <c r="B43" i="15"/>
  <c r="A43" i="15"/>
  <c r="D42" i="15"/>
  <c r="B42" i="15"/>
  <c r="A42" i="15"/>
  <c r="D41" i="15"/>
  <c r="B41" i="15"/>
  <c r="A41" i="15"/>
  <c r="D40" i="15"/>
  <c r="B40" i="15"/>
  <c r="A40" i="15"/>
  <c r="D39" i="15"/>
  <c r="B39" i="15"/>
  <c r="A39" i="15"/>
  <c r="D38" i="15"/>
  <c r="B38" i="15"/>
  <c r="A38" i="15"/>
  <c r="D37" i="15"/>
  <c r="B37" i="15"/>
  <c r="A37" i="15"/>
  <c r="D36" i="15"/>
  <c r="B36" i="15"/>
  <c r="A36" i="15"/>
  <c r="D35" i="15"/>
  <c r="B35" i="15"/>
  <c r="A35" i="15"/>
  <c r="D34" i="15"/>
  <c r="B34" i="15"/>
  <c r="A34" i="15"/>
  <c r="D33" i="15"/>
  <c r="B33" i="15"/>
  <c r="A33" i="15"/>
  <c r="D32" i="15"/>
  <c r="B32" i="15"/>
  <c r="A32" i="15"/>
  <c r="D31" i="15"/>
  <c r="B31" i="15"/>
  <c r="A31" i="15"/>
  <c r="D30" i="15"/>
  <c r="B30" i="15"/>
  <c r="A30" i="15"/>
  <c r="D29" i="15"/>
  <c r="B29" i="15"/>
  <c r="A29" i="15"/>
  <c r="D28" i="15"/>
  <c r="B28" i="15"/>
  <c r="A28" i="15"/>
  <c r="D27" i="15"/>
  <c r="B27" i="15"/>
  <c r="A27" i="15"/>
  <c r="D26" i="15"/>
  <c r="B26" i="15"/>
  <c r="A26" i="15"/>
  <c r="D25" i="15"/>
  <c r="B25" i="15"/>
  <c r="A25" i="15"/>
  <c r="D24" i="15"/>
  <c r="B24" i="15"/>
  <c r="A24" i="15"/>
  <c r="D23" i="15"/>
  <c r="B23" i="15"/>
  <c r="A23" i="15"/>
  <c r="D22" i="15"/>
  <c r="B22" i="15"/>
  <c r="A22" i="15"/>
  <c r="D21" i="15"/>
  <c r="B21" i="15"/>
  <c r="A21" i="15"/>
  <c r="D20" i="15"/>
  <c r="B20" i="15"/>
  <c r="A20" i="15"/>
  <c r="D19" i="15"/>
  <c r="B19" i="15"/>
  <c r="A19" i="15"/>
  <c r="D18" i="15"/>
  <c r="B18" i="15"/>
  <c r="A18" i="15"/>
  <c r="D17" i="15"/>
  <c r="B17" i="15"/>
  <c r="A17" i="15"/>
  <c r="D16" i="15"/>
  <c r="B16" i="15"/>
  <c r="A16" i="15"/>
  <c r="D15" i="15"/>
  <c r="B15" i="15"/>
  <c r="A15" i="15"/>
  <c r="D14" i="15"/>
  <c r="B14" i="15"/>
  <c r="A14" i="15"/>
  <c r="D13" i="15"/>
  <c r="B13" i="15"/>
  <c r="A13" i="15"/>
  <c r="D12" i="15"/>
  <c r="B12" i="15"/>
  <c r="A12" i="15"/>
  <c r="D11" i="15"/>
  <c r="B11" i="15"/>
  <c r="A11" i="15"/>
  <c r="D10" i="15"/>
  <c r="B10" i="15"/>
  <c r="A10" i="15"/>
  <c r="D9" i="15"/>
  <c r="B9" i="15"/>
  <c r="A9" i="15"/>
  <c r="D8" i="15"/>
  <c r="B8" i="15"/>
  <c r="A8" i="15"/>
  <c r="D7" i="15"/>
  <c r="B7" i="15"/>
  <c r="A7" i="15"/>
  <c r="D6" i="15"/>
  <c r="B6" i="15"/>
  <c r="A6" i="15"/>
  <c r="D5" i="15"/>
  <c r="B5" i="15"/>
  <c r="A5" i="15"/>
  <c r="D4" i="15"/>
  <c r="B4" i="15"/>
  <c r="A4" i="15"/>
  <c r="B3" i="15"/>
  <c r="A3" i="15"/>
  <c r="D90" i="12"/>
  <c r="B90" i="12"/>
  <c r="A90" i="12"/>
  <c r="D89" i="12"/>
  <c r="B89" i="12"/>
  <c r="A89" i="12"/>
  <c r="D88" i="12"/>
  <c r="B88" i="12"/>
  <c r="A88" i="12"/>
  <c r="D87" i="12"/>
  <c r="B87" i="12"/>
  <c r="A87" i="12"/>
  <c r="D86" i="12"/>
  <c r="B86" i="12"/>
  <c r="A86" i="12"/>
  <c r="D85" i="12"/>
  <c r="B85" i="12"/>
  <c r="A85" i="12"/>
  <c r="D84" i="12"/>
  <c r="B84" i="12"/>
  <c r="A84" i="12"/>
  <c r="D83" i="12"/>
  <c r="B83" i="12"/>
  <c r="A83" i="12"/>
  <c r="D82" i="12"/>
  <c r="B82" i="12"/>
  <c r="A82" i="12"/>
  <c r="D81" i="12"/>
  <c r="B81" i="12"/>
  <c r="A81" i="12"/>
  <c r="D80" i="12"/>
  <c r="B80" i="12"/>
  <c r="A80" i="12"/>
  <c r="D79" i="12"/>
  <c r="B79" i="12"/>
  <c r="A79" i="12"/>
  <c r="D78" i="12"/>
  <c r="B78" i="12"/>
  <c r="A78" i="12"/>
  <c r="D77" i="12"/>
  <c r="B77" i="12"/>
  <c r="A77" i="12"/>
  <c r="D76" i="12"/>
  <c r="B76" i="12"/>
  <c r="A76" i="12"/>
  <c r="D75" i="12"/>
  <c r="B75" i="12"/>
  <c r="A75" i="12"/>
  <c r="D74" i="12"/>
  <c r="B74" i="12"/>
  <c r="A74" i="12"/>
  <c r="D73" i="12"/>
  <c r="B73" i="12"/>
  <c r="A73" i="12"/>
  <c r="D72" i="12"/>
  <c r="B72" i="12"/>
  <c r="A72" i="12"/>
  <c r="D71" i="12"/>
  <c r="B71" i="12"/>
  <c r="A71" i="12"/>
  <c r="D70" i="12"/>
  <c r="B70" i="12"/>
  <c r="A70" i="12"/>
  <c r="D69" i="12"/>
  <c r="B69" i="12"/>
  <c r="A69" i="12"/>
  <c r="D68" i="12"/>
  <c r="B68" i="12"/>
  <c r="A68" i="12"/>
  <c r="D67" i="12"/>
  <c r="B67" i="12"/>
  <c r="A67" i="12"/>
  <c r="D66" i="12"/>
  <c r="B66" i="12"/>
  <c r="A66" i="12"/>
  <c r="D65" i="12"/>
  <c r="B65" i="12"/>
  <c r="A65" i="12"/>
  <c r="D64" i="12"/>
  <c r="B64" i="12"/>
  <c r="A64" i="12"/>
  <c r="D63" i="12"/>
  <c r="B63" i="12"/>
  <c r="A63" i="12"/>
  <c r="D62" i="12"/>
  <c r="B62" i="12"/>
  <c r="A62" i="12"/>
  <c r="D61" i="12"/>
  <c r="B61" i="12"/>
  <c r="A61" i="12"/>
  <c r="D60" i="12"/>
  <c r="B60" i="12"/>
  <c r="A60" i="12"/>
  <c r="D59" i="12"/>
  <c r="B59" i="12"/>
  <c r="A59" i="12"/>
  <c r="D58" i="12"/>
  <c r="B58" i="12"/>
  <c r="A58" i="12"/>
  <c r="D57" i="12"/>
  <c r="B57" i="12"/>
  <c r="A57" i="12"/>
  <c r="D56" i="12"/>
  <c r="B56" i="12"/>
  <c r="A56" i="12"/>
  <c r="D55" i="12"/>
  <c r="B55" i="12"/>
  <c r="A55" i="12"/>
  <c r="D54" i="12"/>
  <c r="B54" i="12"/>
  <c r="A54" i="12"/>
  <c r="D53" i="12"/>
  <c r="B53" i="12"/>
  <c r="A53" i="12"/>
  <c r="D52" i="12"/>
  <c r="B52" i="12"/>
  <c r="A52" i="12"/>
  <c r="D51" i="12"/>
  <c r="B51" i="12"/>
  <c r="A51" i="12"/>
  <c r="D50" i="12"/>
  <c r="B50" i="12"/>
  <c r="A50" i="12"/>
  <c r="D49" i="12"/>
  <c r="B49" i="12"/>
  <c r="A49" i="12"/>
  <c r="D48" i="12"/>
  <c r="B48" i="12"/>
  <c r="A48" i="12"/>
  <c r="D47" i="12"/>
  <c r="B47" i="12"/>
  <c r="A47" i="12"/>
  <c r="D46" i="12"/>
  <c r="B46" i="12"/>
  <c r="A46" i="12"/>
  <c r="D45" i="12"/>
  <c r="B45" i="12"/>
  <c r="A45" i="12"/>
  <c r="D44" i="12"/>
  <c r="B44" i="12"/>
  <c r="A44" i="12"/>
  <c r="D43" i="12"/>
  <c r="B43" i="12"/>
  <c r="A43" i="12"/>
  <c r="D42" i="12"/>
  <c r="B42" i="12"/>
  <c r="A42" i="12"/>
  <c r="D41" i="12"/>
  <c r="B41" i="12"/>
  <c r="A41" i="12"/>
  <c r="D40" i="12"/>
  <c r="B40" i="12"/>
  <c r="A40" i="12"/>
  <c r="D39" i="12"/>
  <c r="B39" i="12"/>
  <c r="A39" i="12"/>
  <c r="D38" i="12"/>
  <c r="B38" i="12"/>
  <c r="A38" i="12"/>
  <c r="D37" i="12"/>
  <c r="B37" i="12"/>
  <c r="A37" i="12"/>
  <c r="D36" i="12"/>
  <c r="B36" i="12"/>
  <c r="A36" i="12"/>
  <c r="D35" i="12"/>
  <c r="B35" i="12"/>
  <c r="A35" i="12"/>
  <c r="D34" i="12"/>
  <c r="B34" i="12"/>
  <c r="A34" i="12"/>
  <c r="D33" i="12"/>
  <c r="B33" i="12"/>
  <c r="A33" i="12"/>
  <c r="D32" i="12"/>
  <c r="B32" i="12"/>
  <c r="A32" i="12"/>
  <c r="D31" i="12"/>
  <c r="B31" i="12"/>
  <c r="A31" i="12"/>
  <c r="D30" i="12"/>
  <c r="B30" i="12"/>
  <c r="A30" i="12"/>
  <c r="D29" i="12"/>
  <c r="B29" i="12"/>
  <c r="A29" i="12"/>
  <c r="D28" i="12"/>
  <c r="B28" i="12"/>
  <c r="A28" i="12"/>
  <c r="D27" i="12"/>
  <c r="B27" i="12"/>
  <c r="A27" i="12"/>
  <c r="D26" i="12"/>
  <c r="B26" i="12"/>
  <c r="A26" i="12"/>
  <c r="D25" i="12"/>
  <c r="B25" i="12"/>
  <c r="A25" i="12"/>
  <c r="D24" i="12"/>
  <c r="B24" i="12"/>
  <c r="A24" i="12"/>
  <c r="D23" i="12"/>
  <c r="B23" i="12"/>
  <c r="A23" i="12"/>
  <c r="D22" i="12"/>
  <c r="B22" i="12"/>
  <c r="A22" i="12"/>
  <c r="D21" i="12"/>
  <c r="B21" i="12"/>
  <c r="A21" i="12"/>
  <c r="D20" i="12"/>
  <c r="B20" i="12"/>
  <c r="A20" i="12"/>
  <c r="D19" i="12"/>
  <c r="B19" i="12"/>
  <c r="A19" i="12"/>
  <c r="D18" i="12"/>
  <c r="B18" i="12"/>
  <c r="A18" i="12"/>
  <c r="D17" i="12"/>
  <c r="B17" i="12"/>
  <c r="A17" i="12"/>
  <c r="D16" i="12"/>
  <c r="B16" i="12"/>
  <c r="A16" i="12"/>
  <c r="D15" i="12"/>
  <c r="B15" i="12"/>
  <c r="A15" i="12"/>
  <c r="D14" i="12"/>
  <c r="B14" i="12"/>
  <c r="A14" i="12"/>
  <c r="D13" i="12"/>
  <c r="B13" i="12"/>
  <c r="A13" i="12"/>
  <c r="D12" i="12"/>
  <c r="B12" i="12"/>
  <c r="A12" i="12"/>
  <c r="D11" i="12"/>
  <c r="B11" i="12"/>
  <c r="A11" i="12"/>
  <c r="D10" i="12"/>
  <c r="B10" i="12"/>
  <c r="A10" i="12"/>
  <c r="D9" i="12"/>
  <c r="B9" i="12"/>
  <c r="A9" i="12"/>
  <c r="D8" i="12"/>
  <c r="B8" i="12"/>
  <c r="A8" i="12"/>
  <c r="D7" i="12"/>
  <c r="B7" i="12"/>
  <c r="A7" i="12"/>
  <c r="D6" i="12"/>
  <c r="B6" i="12"/>
  <c r="A6" i="12"/>
  <c r="D5" i="12"/>
  <c r="B5" i="12"/>
  <c r="A5" i="12"/>
  <c r="D4" i="12"/>
  <c r="B4" i="12"/>
  <c r="A4" i="12"/>
  <c r="B3" i="12"/>
  <c r="A3" i="12"/>
  <c r="D90" i="13"/>
  <c r="B90" i="13"/>
  <c r="A90" i="13"/>
  <c r="D89" i="13"/>
  <c r="B89" i="13"/>
  <c r="A89" i="13"/>
  <c r="D88" i="13"/>
  <c r="B88" i="13"/>
  <c r="A88" i="13"/>
  <c r="D87" i="13"/>
  <c r="B87" i="13"/>
  <c r="A87" i="13"/>
  <c r="D86" i="13"/>
  <c r="B86" i="13"/>
  <c r="A86" i="13"/>
  <c r="D85" i="13"/>
  <c r="B85" i="13"/>
  <c r="A85" i="13"/>
  <c r="D84" i="13"/>
  <c r="B84" i="13"/>
  <c r="A84" i="13"/>
  <c r="D83" i="13"/>
  <c r="B83" i="13"/>
  <c r="A83" i="13"/>
  <c r="D82" i="13"/>
  <c r="B82" i="13"/>
  <c r="A82" i="13"/>
  <c r="D81" i="13"/>
  <c r="B81" i="13"/>
  <c r="A81" i="13"/>
  <c r="D80" i="13"/>
  <c r="B80" i="13"/>
  <c r="A80" i="13"/>
  <c r="D79" i="13"/>
  <c r="B79" i="13"/>
  <c r="A79" i="13"/>
  <c r="D78" i="13"/>
  <c r="B78" i="13"/>
  <c r="A78" i="13"/>
  <c r="D77" i="13"/>
  <c r="B77" i="13"/>
  <c r="A77" i="13"/>
  <c r="D76" i="13"/>
  <c r="B76" i="13"/>
  <c r="A76" i="13"/>
  <c r="D75" i="13"/>
  <c r="B75" i="13"/>
  <c r="A75" i="13"/>
  <c r="D74" i="13"/>
  <c r="B74" i="13"/>
  <c r="A74" i="13"/>
  <c r="D73" i="13"/>
  <c r="B73" i="13"/>
  <c r="A73" i="13"/>
  <c r="D72" i="13"/>
  <c r="B72" i="13"/>
  <c r="A72" i="13"/>
  <c r="D71" i="13"/>
  <c r="B71" i="13"/>
  <c r="A71" i="13"/>
  <c r="D70" i="13"/>
  <c r="B70" i="13"/>
  <c r="A70" i="13"/>
  <c r="D69" i="13"/>
  <c r="B69" i="13"/>
  <c r="A69" i="13"/>
  <c r="D68" i="13"/>
  <c r="B68" i="13"/>
  <c r="A68" i="13"/>
  <c r="D67" i="13"/>
  <c r="B67" i="13"/>
  <c r="A67" i="13"/>
  <c r="D66" i="13"/>
  <c r="B66" i="13"/>
  <c r="A66" i="13"/>
  <c r="D65" i="13"/>
  <c r="B65" i="13"/>
  <c r="A65" i="13"/>
  <c r="D64" i="13"/>
  <c r="B64" i="13"/>
  <c r="A64" i="13"/>
  <c r="D63" i="13"/>
  <c r="B63" i="13"/>
  <c r="A63" i="13"/>
  <c r="D62" i="13"/>
  <c r="B62" i="13"/>
  <c r="A62" i="13"/>
  <c r="D61" i="13"/>
  <c r="B61" i="13"/>
  <c r="A61" i="13"/>
  <c r="D60" i="13"/>
  <c r="B60" i="13"/>
  <c r="A60" i="13"/>
  <c r="D59" i="13"/>
  <c r="B59" i="13"/>
  <c r="A59" i="13"/>
  <c r="D58" i="13"/>
  <c r="B58" i="13"/>
  <c r="A58" i="13"/>
  <c r="D57" i="13"/>
  <c r="B57" i="13"/>
  <c r="A57" i="13"/>
  <c r="D56" i="13"/>
  <c r="B56" i="13"/>
  <c r="A56" i="13"/>
  <c r="D55" i="13"/>
  <c r="B55" i="13"/>
  <c r="A55" i="13"/>
  <c r="D54" i="13"/>
  <c r="B54" i="13"/>
  <c r="A54" i="13"/>
  <c r="D53" i="13"/>
  <c r="B53" i="13"/>
  <c r="A53" i="13"/>
  <c r="D52" i="13"/>
  <c r="B52" i="13"/>
  <c r="A52" i="13"/>
  <c r="D51" i="13"/>
  <c r="B51" i="13"/>
  <c r="A51" i="13"/>
  <c r="D50" i="13"/>
  <c r="B50" i="13"/>
  <c r="A50" i="13"/>
  <c r="D49" i="13"/>
  <c r="B49" i="13"/>
  <c r="A49" i="13"/>
  <c r="D48" i="13"/>
  <c r="B48" i="13"/>
  <c r="A48" i="13"/>
  <c r="D47" i="13"/>
  <c r="B47" i="13"/>
  <c r="A47" i="13"/>
  <c r="D46" i="13"/>
  <c r="B46" i="13"/>
  <c r="A46" i="13"/>
  <c r="D45" i="13"/>
  <c r="B45" i="13"/>
  <c r="A45" i="13"/>
  <c r="D44" i="13"/>
  <c r="B44" i="13"/>
  <c r="A44" i="13"/>
  <c r="D43" i="13"/>
  <c r="B43" i="13"/>
  <c r="A43" i="13"/>
  <c r="D42" i="13"/>
  <c r="B42" i="13"/>
  <c r="A42" i="13"/>
  <c r="D41" i="13"/>
  <c r="B41" i="13"/>
  <c r="A41" i="13"/>
  <c r="D40" i="13"/>
  <c r="B40" i="13"/>
  <c r="A40" i="13"/>
  <c r="D39" i="13"/>
  <c r="B39" i="13"/>
  <c r="A39" i="13"/>
  <c r="D38" i="13"/>
  <c r="B38" i="13"/>
  <c r="A38" i="13"/>
  <c r="D37" i="13"/>
  <c r="B37" i="13"/>
  <c r="A37" i="13"/>
  <c r="D36" i="13"/>
  <c r="B36" i="13"/>
  <c r="A36" i="13"/>
  <c r="D35" i="13"/>
  <c r="B35" i="13"/>
  <c r="A35" i="13"/>
  <c r="D34" i="13"/>
  <c r="B34" i="13"/>
  <c r="A34" i="13"/>
  <c r="D33" i="13"/>
  <c r="B33" i="13"/>
  <c r="A33" i="13"/>
  <c r="D32" i="13"/>
  <c r="B32" i="13"/>
  <c r="A32" i="13"/>
  <c r="D31" i="13"/>
  <c r="B31" i="13"/>
  <c r="A31" i="13"/>
  <c r="D30" i="13"/>
  <c r="B30" i="13"/>
  <c r="A30" i="13"/>
  <c r="D29" i="13"/>
  <c r="B29" i="13"/>
  <c r="A29" i="13"/>
  <c r="D28" i="13"/>
  <c r="B28" i="13"/>
  <c r="A28" i="13"/>
  <c r="D27" i="13"/>
  <c r="B27" i="13"/>
  <c r="A27" i="13"/>
  <c r="D26" i="13"/>
  <c r="B26" i="13"/>
  <c r="A26" i="13"/>
  <c r="D25" i="13"/>
  <c r="B25" i="13"/>
  <c r="A25" i="13"/>
  <c r="D24" i="13"/>
  <c r="B24" i="13"/>
  <c r="A24" i="13"/>
  <c r="D23" i="13"/>
  <c r="B23" i="13"/>
  <c r="A23" i="13"/>
  <c r="D22" i="13"/>
  <c r="B22" i="13"/>
  <c r="A22" i="13"/>
  <c r="D21" i="13"/>
  <c r="B21" i="13"/>
  <c r="A21" i="13"/>
  <c r="D20" i="13"/>
  <c r="B20" i="13"/>
  <c r="A20" i="13"/>
  <c r="D19" i="13"/>
  <c r="B19" i="13"/>
  <c r="A19" i="13"/>
  <c r="D18" i="13"/>
  <c r="B18" i="13"/>
  <c r="A18" i="13"/>
  <c r="D17" i="13"/>
  <c r="B17" i="13"/>
  <c r="A17" i="13"/>
  <c r="D16" i="13"/>
  <c r="B16" i="13"/>
  <c r="A16" i="13"/>
  <c r="D15" i="13"/>
  <c r="B15" i="13"/>
  <c r="A15" i="13"/>
  <c r="D14" i="13"/>
  <c r="B14" i="13"/>
  <c r="A14" i="13"/>
  <c r="D13" i="13"/>
  <c r="B13" i="13"/>
  <c r="A13" i="13"/>
  <c r="D12" i="13"/>
  <c r="B12" i="13"/>
  <c r="A12" i="13"/>
  <c r="D11" i="13"/>
  <c r="B11" i="13"/>
  <c r="A11" i="13"/>
  <c r="D10" i="13"/>
  <c r="B10" i="13"/>
  <c r="A10" i="13"/>
  <c r="D9" i="13"/>
  <c r="B9" i="13"/>
  <c r="A9" i="13"/>
  <c r="D8" i="13"/>
  <c r="B8" i="13"/>
  <c r="A8" i="13"/>
  <c r="D7" i="13"/>
  <c r="B7" i="13"/>
  <c r="A7" i="13"/>
  <c r="D6" i="13"/>
  <c r="B6" i="13"/>
  <c r="A6" i="13"/>
  <c r="D5" i="13"/>
  <c r="B5" i="13"/>
  <c r="A5" i="13"/>
  <c r="D4" i="13"/>
  <c r="B4" i="13"/>
  <c r="A4" i="13"/>
  <c r="B3" i="13"/>
  <c r="A3" i="13"/>
  <c r="D90" i="11"/>
  <c r="B90" i="11"/>
  <c r="A90" i="11"/>
  <c r="D89" i="11"/>
  <c r="B89" i="11"/>
  <c r="A89" i="11"/>
  <c r="D88" i="11"/>
  <c r="B88" i="11"/>
  <c r="A88" i="11"/>
  <c r="D87" i="11"/>
  <c r="B87" i="11"/>
  <c r="A87" i="11"/>
  <c r="D86" i="11"/>
  <c r="B86" i="11"/>
  <c r="A86" i="11"/>
  <c r="D85" i="11"/>
  <c r="B85" i="11"/>
  <c r="A85" i="11"/>
  <c r="D84" i="11"/>
  <c r="B84" i="11"/>
  <c r="A84" i="11"/>
  <c r="D83" i="11"/>
  <c r="B83" i="11"/>
  <c r="A83" i="11"/>
  <c r="D82" i="11"/>
  <c r="B82" i="11"/>
  <c r="A82" i="11"/>
  <c r="D81" i="11"/>
  <c r="B81" i="11"/>
  <c r="A81" i="11"/>
  <c r="D80" i="11"/>
  <c r="B80" i="11"/>
  <c r="A80" i="11"/>
  <c r="D79" i="11"/>
  <c r="B79" i="11"/>
  <c r="A79" i="11"/>
  <c r="D78" i="11"/>
  <c r="B78" i="11"/>
  <c r="A78" i="11"/>
  <c r="D77" i="11"/>
  <c r="B77" i="11"/>
  <c r="A77" i="11"/>
  <c r="D76" i="11"/>
  <c r="B76" i="11"/>
  <c r="A76" i="11"/>
  <c r="D75" i="11"/>
  <c r="B75" i="11"/>
  <c r="A75" i="11"/>
  <c r="D74" i="11"/>
  <c r="B74" i="11"/>
  <c r="A74" i="11"/>
  <c r="D73" i="11"/>
  <c r="B73" i="11"/>
  <c r="A73" i="11"/>
  <c r="D72" i="11"/>
  <c r="B72" i="11"/>
  <c r="A72" i="11"/>
  <c r="D71" i="11"/>
  <c r="B71" i="11"/>
  <c r="A71" i="11"/>
  <c r="D70" i="11"/>
  <c r="B70" i="11"/>
  <c r="A70" i="11"/>
  <c r="D69" i="11"/>
  <c r="B69" i="11"/>
  <c r="A69" i="11"/>
  <c r="D68" i="11"/>
  <c r="B68" i="11"/>
  <c r="A68" i="11"/>
  <c r="D67" i="11"/>
  <c r="B67" i="11"/>
  <c r="A67" i="11"/>
  <c r="D66" i="11"/>
  <c r="B66" i="11"/>
  <c r="A66" i="11"/>
  <c r="D65" i="11"/>
  <c r="B65" i="11"/>
  <c r="A65" i="11"/>
  <c r="D64" i="11"/>
  <c r="B64" i="11"/>
  <c r="A64" i="11"/>
  <c r="D63" i="11"/>
  <c r="B63" i="11"/>
  <c r="A63" i="11"/>
  <c r="D62" i="11"/>
  <c r="B62" i="11"/>
  <c r="A62" i="11"/>
  <c r="D61" i="11"/>
  <c r="B61" i="11"/>
  <c r="A61" i="11"/>
  <c r="D60" i="11"/>
  <c r="B60" i="11"/>
  <c r="A60" i="11"/>
  <c r="D59" i="11"/>
  <c r="B59" i="11"/>
  <c r="A59" i="11"/>
  <c r="D58" i="11"/>
  <c r="B58" i="11"/>
  <c r="A58" i="11"/>
  <c r="D57" i="11"/>
  <c r="B57" i="11"/>
  <c r="A57" i="11"/>
  <c r="D56" i="11"/>
  <c r="B56" i="11"/>
  <c r="A56" i="11"/>
  <c r="D55" i="11"/>
  <c r="B55" i="11"/>
  <c r="A55" i="11"/>
  <c r="D54" i="11"/>
  <c r="B54" i="11"/>
  <c r="A54" i="11"/>
  <c r="D53" i="11"/>
  <c r="B53" i="11"/>
  <c r="A53" i="11"/>
  <c r="D52" i="11"/>
  <c r="B52" i="11"/>
  <c r="A52" i="11"/>
  <c r="D51" i="11"/>
  <c r="B51" i="11"/>
  <c r="A51" i="11"/>
  <c r="D50" i="11"/>
  <c r="B50" i="11"/>
  <c r="A50" i="11"/>
  <c r="D49" i="11"/>
  <c r="B49" i="11"/>
  <c r="A49" i="11"/>
  <c r="D48" i="11"/>
  <c r="B48" i="11"/>
  <c r="A48" i="11"/>
  <c r="D47" i="11"/>
  <c r="B47" i="11"/>
  <c r="A47" i="11"/>
  <c r="D46" i="11"/>
  <c r="B46" i="11"/>
  <c r="A46" i="11"/>
  <c r="D45" i="11"/>
  <c r="B45" i="11"/>
  <c r="A45" i="11"/>
  <c r="D44" i="11"/>
  <c r="B44" i="11"/>
  <c r="A44" i="11"/>
  <c r="D43" i="11"/>
  <c r="B43" i="11"/>
  <c r="A43" i="11"/>
  <c r="D42" i="11"/>
  <c r="B42" i="11"/>
  <c r="A42" i="11"/>
  <c r="D41" i="11"/>
  <c r="B41" i="11"/>
  <c r="A41" i="11"/>
  <c r="D40" i="11"/>
  <c r="B40" i="11"/>
  <c r="A40" i="11"/>
  <c r="D39" i="11"/>
  <c r="B39" i="11"/>
  <c r="A39" i="11"/>
  <c r="D38" i="11"/>
  <c r="B38" i="11"/>
  <c r="A38" i="11"/>
  <c r="D37" i="11"/>
  <c r="B37" i="11"/>
  <c r="A37" i="11"/>
  <c r="D36" i="11"/>
  <c r="B36" i="11"/>
  <c r="A36" i="11"/>
  <c r="D35" i="11"/>
  <c r="B35" i="11"/>
  <c r="A35" i="11"/>
  <c r="D34" i="11"/>
  <c r="B34" i="11"/>
  <c r="A34" i="11"/>
  <c r="D33" i="11"/>
  <c r="B33" i="11"/>
  <c r="A33" i="11"/>
  <c r="D32" i="11"/>
  <c r="B32" i="11"/>
  <c r="A32" i="11"/>
  <c r="D31" i="11"/>
  <c r="B31" i="11"/>
  <c r="A31" i="11"/>
  <c r="D30" i="11"/>
  <c r="B30" i="11"/>
  <c r="A30" i="11"/>
  <c r="D29" i="11"/>
  <c r="B29" i="11"/>
  <c r="A29" i="11"/>
  <c r="D28" i="11"/>
  <c r="B28" i="11"/>
  <c r="A28" i="11"/>
  <c r="D27" i="11"/>
  <c r="B27" i="11"/>
  <c r="A27" i="11"/>
  <c r="D26" i="11"/>
  <c r="B26" i="11"/>
  <c r="A26" i="11"/>
  <c r="D25" i="11"/>
  <c r="B25" i="11"/>
  <c r="A25" i="11"/>
  <c r="D24" i="11"/>
  <c r="B24" i="11"/>
  <c r="A24" i="11"/>
  <c r="D23" i="11"/>
  <c r="B23" i="11"/>
  <c r="A23" i="11"/>
  <c r="D22" i="11"/>
  <c r="B22" i="11"/>
  <c r="A22" i="11"/>
  <c r="D21" i="11"/>
  <c r="B21" i="11"/>
  <c r="A21" i="11"/>
  <c r="D20" i="11"/>
  <c r="B20" i="11"/>
  <c r="A20" i="11"/>
  <c r="D19" i="11"/>
  <c r="B19" i="11"/>
  <c r="A19" i="11"/>
  <c r="D18" i="11"/>
  <c r="B18" i="11"/>
  <c r="A18" i="11"/>
  <c r="D17" i="11"/>
  <c r="B17" i="11"/>
  <c r="A17" i="11"/>
  <c r="D16" i="11"/>
  <c r="B16" i="11"/>
  <c r="A16" i="11"/>
  <c r="D15" i="11"/>
  <c r="B15" i="11"/>
  <c r="A15" i="11"/>
  <c r="D14" i="11"/>
  <c r="B14" i="11"/>
  <c r="A14" i="11"/>
  <c r="D13" i="11"/>
  <c r="B13" i="11"/>
  <c r="A13" i="11"/>
  <c r="D12" i="11"/>
  <c r="B12" i="11"/>
  <c r="A12" i="11"/>
  <c r="D11" i="11"/>
  <c r="B11" i="11"/>
  <c r="A11" i="11"/>
  <c r="D10" i="11"/>
  <c r="B10" i="11"/>
  <c r="A10" i="11"/>
  <c r="D9" i="11"/>
  <c r="B9" i="11"/>
  <c r="A9" i="11"/>
  <c r="D8" i="11"/>
  <c r="B8" i="11"/>
  <c r="A8" i="11"/>
  <c r="D7" i="11"/>
  <c r="B7" i="11"/>
  <c r="A7" i="11"/>
  <c r="D6" i="11"/>
  <c r="B6" i="11"/>
  <c r="A6" i="11"/>
  <c r="D5" i="11"/>
  <c r="B5" i="11"/>
  <c r="A5" i="11"/>
  <c r="D4" i="11"/>
  <c r="B4" i="11"/>
  <c r="A4" i="11"/>
  <c r="B3" i="11"/>
  <c r="A3" i="11"/>
  <c r="D90" i="10"/>
  <c r="B90" i="10"/>
  <c r="A90" i="10"/>
  <c r="D89" i="10"/>
  <c r="B89" i="10"/>
  <c r="A89" i="10"/>
  <c r="D88" i="10"/>
  <c r="B88" i="10"/>
  <c r="A88" i="10"/>
  <c r="D87" i="10"/>
  <c r="B87" i="10"/>
  <c r="A87" i="10"/>
  <c r="D86" i="10"/>
  <c r="B86" i="10"/>
  <c r="A86" i="10"/>
  <c r="D85" i="10"/>
  <c r="B85" i="10"/>
  <c r="A85" i="10"/>
  <c r="D84" i="10"/>
  <c r="B84" i="10"/>
  <c r="A84" i="10"/>
  <c r="D83" i="10"/>
  <c r="B83" i="10"/>
  <c r="A83" i="10"/>
  <c r="D82" i="10"/>
  <c r="B82" i="10"/>
  <c r="A82" i="10"/>
  <c r="D81" i="10"/>
  <c r="B81" i="10"/>
  <c r="A81" i="10"/>
  <c r="D80" i="10"/>
  <c r="B80" i="10"/>
  <c r="A80" i="10"/>
  <c r="D79" i="10"/>
  <c r="B79" i="10"/>
  <c r="A79" i="10"/>
  <c r="D78" i="10"/>
  <c r="B78" i="10"/>
  <c r="A78" i="10"/>
  <c r="D77" i="10"/>
  <c r="B77" i="10"/>
  <c r="A77" i="10"/>
  <c r="D76" i="10"/>
  <c r="B76" i="10"/>
  <c r="A76" i="10"/>
  <c r="D75" i="10"/>
  <c r="B75" i="10"/>
  <c r="A75" i="10"/>
  <c r="D74" i="10"/>
  <c r="B74" i="10"/>
  <c r="A74" i="10"/>
  <c r="D73" i="10"/>
  <c r="B73" i="10"/>
  <c r="A73" i="10"/>
  <c r="D72" i="10"/>
  <c r="B72" i="10"/>
  <c r="A72" i="10"/>
  <c r="D71" i="10"/>
  <c r="B71" i="10"/>
  <c r="A71" i="10"/>
  <c r="D70" i="10"/>
  <c r="B70" i="10"/>
  <c r="A70" i="10"/>
  <c r="D69" i="10"/>
  <c r="B69" i="10"/>
  <c r="A69" i="10"/>
  <c r="D68" i="10"/>
  <c r="B68" i="10"/>
  <c r="A68" i="10"/>
  <c r="D67" i="10"/>
  <c r="B67" i="10"/>
  <c r="A67" i="10"/>
  <c r="D66" i="10"/>
  <c r="B66" i="10"/>
  <c r="A66" i="10"/>
  <c r="D65" i="10"/>
  <c r="B65" i="10"/>
  <c r="A65" i="10"/>
  <c r="D64" i="10"/>
  <c r="B64" i="10"/>
  <c r="A64" i="10"/>
  <c r="D63" i="10"/>
  <c r="B63" i="10"/>
  <c r="A63" i="10"/>
  <c r="D62" i="10"/>
  <c r="B62" i="10"/>
  <c r="A62" i="10"/>
  <c r="D61" i="10"/>
  <c r="B61" i="10"/>
  <c r="A61" i="10"/>
  <c r="D60" i="10"/>
  <c r="B60" i="10"/>
  <c r="A60" i="10"/>
  <c r="D59" i="10"/>
  <c r="B59" i="10"/>
  <c r="A59" i="10"/>
  <c r="D58" i="10"/>
  <c r="B58" i="10"/>
  <c r="A58" i="10"/>
  <c r="D57" i="10"/>
  <c r="B57" i="10"/>
  <c r="A57" i="10"/>
  <c r="D56" i="10"/>
  <c r="B56" i="10"/>
  <c r="A56" i="10"/>
  <c r="D55" i="10"/>
  <c r="B55" i="10"/>
  <c r="A55" i="10"/>
  <c r="D54" i="10"/>
  <c r="B54" i="10"/>
  <c r="A54" i="10"/>
  <c r="D53" i="10"/>
  <c r="B53" i="10"/>
  <c r="A53" i="10"/>
  <c r="D52" i="10"/>
  <c r="B52" i="10"/>
  <c r="A52" i="10"/>
  <c r="D51" i="10"/>
  <c r="B51" i="10"/>
  <c r="A51" i="10"/>
  <c r="D50" i="10"/>
  <c r="B50" i="10"/>
  <c r="A50" i="10"/>
  <c r="D49" i="10"/>
  <c r="B49" i="10"/>
  <c r="A49" i="10"/>
  <c r="D48" i="10"/>
  <c r="B48" i="10"/>
  <c r="A48" i="10"/>
  <c r="D47" i="10"/>
  <c r="B47" i="10"/>
  <c r="A47" i="10"/>
  <c r="D46" i="10"/>
  <c r="B46" i="10"/>
  <c r="A46" i="10"/>
  <c r="D45" i="10"/>
  <c r="B45" i="10"/>
  <c r="A45" i="10"/>
  <c r="D44" i="10"/>
  <c r="B44" i="10"/>
  <c r="A44" i="10"/>
  <c r="D43" i="10"/>
  <c r="B43" i="10"/>
  <c r="A43" i="10"/>
  <c r="D42" i="10"/>
  <c r="B42" i="10"/>
  <c r="A42" i="10"/>
  <c r="D41" i="10"/>
  <c r="B41" i="10"/>
  <c r="A41" i="10"/>
  <c r="D40" i="10"/>
  <c r="B40" i="10"/>
  <c r="A40" i="10"/>
  <c r="D39" i="10"/>
  <c r="B39" i="10"/>
  <c r="A39" i="10"/>
  <c r="D38" i="10"/>
  <c r="B38" i="10"/>
  <c r="A38" i="10"/>
  <c r="D37" i="10"/>
  <c r="B37" i="10"/>
  <c r="A37" i="10"/>
  <c r="D36" i="10"/>
  <c r="B36" i="10"/>
  <c r="A36" i="10"/>
  <c r="D35" i="10"/>
  <c r="B35" i="10"/>
  <c r="A35" i="10"/>
  <c r="D34" i="10"/>
  <c r="B34" i="10"/>
  <c r="A34" i="10"/>
  <c r="D33" i="10"/>
  <c r="B33" i="10"/>
  <c r="A33" i="10"/>
  <c r="D32" i="10"/>
  <c r="B32" i="10"/>
  <c r="A32" i="10"/>
  <c r="D31" i="10"/>
  <c r="B31" i="10"/>
  <c r="A31" i="10"/>
  <c r="D30" i="10"/>
  <c r="B30" i="10"/>
  <c r="A30" i="10"/>
  <c r="D29" i="10"/>
  <c r="B29" i="10"/>
  <c r="A29" i="10"/>
  <c r="D28" i="10"/>
  <c r="B28" i="10"/>
  <c r="A28" i="10"/>
  <c r="D27" i="10"/>
  <c r="B27" i="10"/>
  <c r="A27" i="10"/>
  <c r="D26" i="10"/>
  <c r="B26" i="10"/>
  <c r="A26" i="10"/>
  <c r="D25" i="10"/>
  <c r="B25" i="10"/>
  <c r="A25" i="10"/>
  <c r="D24" i="10"/>
  <c r="B24" i="10"/>
  <c r="A24" i="10"/>
  <c r="D23" i="10"/>
  <c r="B23" i="10"/>
  <c r="A23" i="10"/>
  <c r="D22" i="10"/>
  <c r="B22" i="10"/>
  <c r="A22" i="10"/>
  <c r="D21" i="10"/>
  <c r="B21" i="10"/>
  <c r="A21" i="10"/>
  <c r="D20" i="10"/>
  <c r="B20" i="10"/>
  <c r="A20" i="10"/>
  <c r="D19" i="10"/>
  <c r="B19" i="10"/>
  <c r="A19" i="10"/>
  <c r="D18" i="10"/>
  <c r="B18" i="10"/>
  <c r="A18" i="10"/>
  <c r="D17" i="10"/>
  <c r="B17" i="10"/>
  <c r="A17" i="10"/>
  <c r="D16" i="10"/>
  <c r="B16" i="10"/>
  <c r="A16" i="10"/>
  <c r="D15" i="10"/>
  <c r="B15" i="10"/>
  <c r="A15" i="10"/>
  <c r="D14" i="10"/>
  <c r="B14" i="10"/>
  <c r="A14" i="10"/>
  <c r="D13" i="10"/>
  <c r="B13" i="10"/>
  <c r="A13" i="10"/>
  <c r="D12" i="10"/>
  <c r="B12" i="10"/>
  <c r="A12" i="10"/>
  <c r="D11" i="10"/>
  <c r="B11" i="10"/>
  <c r="A11" i="10"/>
  <c r="D10" i="10"/>
  <c r="B10" i="10"/>
  <c r="A10" i="10"/>
  <c r="D9" i="10"/>
  <c r="B9" i="10"/>
  <c r="A9" i="10"/>
  <c r="D8" i="10"/>
  <c r="B8" i="10"/>
  <c r="A8" i="10"/>
  <c r="D7" i="10"/>
  <c r="B7" i="10"/>
  <c r="A7" i="10"/>
  <c r="D6" i="10"/>
  <c r="B6" i="10"/>
  <c r="A6" i="10"/>
  <c r="D5" i="10"/>
  <c r="B5" i="10"/>
  <c r="A5" i="10"/>
  <c r="D4" i="10"/>
  <c r="B4" i="10"/>
  <c r="A4" i="10"/>
  <c r="B3" i="10"/>
  <c r="A3" i="10"/>
  <c r="D90" i="9"/>
  <c r="B90" i="9"/>
  <c r="A90" i="9"/>
  <c r="D89" i="9"/>
  <c r="B89" i="9"/>
  <c r="A89" i="9"/>
  <c r="D88" i="9"/>
  <c r="B88" i="9"/>
  <c r="A88" i="9"/>
  <c r="D87" i="9"/>
  <c r="B87" i="9"/>
  <c r="A87" i="9"/>
  <c r="D86" i="9"/>
  <c r="B86" i="9"/>
  <c r="A86" i="9"/>
  <c r="D85" i="9"/>
  <c r="B85" i="9"/>
  <c r="A85" i="9"/>
  <c r="D84" i="9"/>
  <c r="B84" i="9"/>
  <c r="A84" i="9"/>
  <c r="D83" i="9"/>
  <c r="B83" i="9"/>
  <c r="A83" i="9"/>
  <c r="D82" i="9"/>
  <c r="B82" i="9"/>
  <c r="A82" i="9"/>
  <c r="D81" i="9"/>
  <c r="B81" i="9"/>
  <c r="A81" i="9"/>
  <c r="D80" i="9"/>
  <c r="B80" i="9"/>
  <c r="A80" i="9"/>
  <c r="D79" i="9"/>
  <c r="B79" i="9"/>
  <c r="A79" i="9"/>
  <c r="D78" i="9"/>
  <c r="B78" i="9"/>
  <c r="A78" i="9"/>
  <c r="D77" i="9"/>
  <c r="B77" i="9"/>
  <c r="A77" i="9"/>
  <c r="D76" i="9"/>
  <c r="B76" i="9"/>
  <c r="A76" i="9"/>
  <c r="D75" i="9"/>
  <c r="B75" i="9"/>
  <c r="A75" i="9"/>
  <c r="D74" i="9"/>
  <c r="B74" i="9"/>
  <c r="A74" i="9"/>
  <c r="D73" i="9"/>
  <c r="B73" i="9"/>
  <c r="A73" i="9"/>
  <c r="D72" i="9"/>
  <c r="B72" i="9"/>
  <c r="A72" i="9"/>
  <c r="D71" i="9"/>
  <c r="B71" i="9"/>
  <c r="A71" i="9"/>
  <c r="D70" i="9"/>
  <c r="B70" i="9"/>
  <c r="A70" i="9"/>
  <c r="D69" i="9"/>
  <c r="B69" i="9"/>
  <c r="A69" i="9"/>
  <c r="D68" i="9"/>
  <c r="B68" i="9"/>
  <c r="A68" i="9"/>
  <c r="D67" i="9"/>
  <c r="B67" i="9"/>
  <c r="A67" i="9"/>
  <c r="D66" i="9"/>
  <c r="B66" i="9"/>
  <c r="A66" i="9"/>
  <c r="D65" i="9"/>
  <c r="B65" i="9"/>
  <c r="A65" i="9"/>
  <c r="D64" i="9"/>
  <c r="B64" i="9"/>
  <c r="A64" i="9"/>
  <c r="D63" i="9"/>
  <c r="B63" i="9"/>
  <c r="A63" i="9"/>
  <c r="D62" i="9"/>
  <c r="B62" i="9"/>
  <c r="A62" i="9"/>
  <c r="D61" i="9"/>
  <c r="B61" i="9"/>
  <c r="A61" i="9"/>
  <c r="D60" i="9"/>
  <c r="B60" i="9"/>
  <c r="A60" i="9"/>
  <c r="D59" i="9"/>
  <c r="B59" i="9"/>
  <c r="A59" i="9"/>
  <c r="D58" i="9"/>
  <c r="B58" i="9"/>
  <c r="A58" i="9"/>
  <c r="D57" i="9"/>
  <c r="B57" i="9"/>
  <c r="A57" i="9"/>
  <c r="D56" i="9"/>
  <c r="B56" i="9"/>
  <c r="A56" i="9"/>
  <c r="D55" i="9"/>
  <c r="B55" i="9"/>
  <c r="A55" i="9"/>
  <c r="D54" i="9"/>
  <c r="B54" i="9"/>
  <c r="A54" i="9"/>
  <c r="D53" i="9"/>
  <c r="B53" i="9"/>
  <c r="A53" i="9"/>
  <c r="D52" i="9"/>
  <c r="B52" i="9"/>
  <c r="A52" i="9"/>
  <c r="D51" i="9"/>
  <c r="B51" i="9"/>
  <c r="A51" i="9"/>
  <c r="D50" i="9"/>
  <c r="B50" i="9"/>
  <c r="A50" i="9"/>
  <c r="D49" i="9"/>
  <c r="B49" i="9"/>
  <c r="A49" i="9"/>
  <c r="D48" i="9"/>
  <c r="B48" i="9"/>
  <c r="A48" i="9"/>
  <c r="D47" i="9"/>
  <c r="B47" i="9"/>
  <c r="A47" i="9"/>
  <c r="D46" i="9"/>
  <c r="B46" i="9"/>
  <c r="A46" i="9"/>
  <c r="D45" i="9"/>
  <c r="B45" i="9"/>
  <c r="A45" i="9"/>
  <c r="D44" i="9"/>
  <c r="B44" i="9"/>
  <c r="A44" i="9"/>
  <c r="D43" i="9"/>
  <c r="B43" i="9"/>
  <c r="A43" i="9"/>
  <c r="D42" i="9"/>
  <c r="B42" i="9"/>
  <c r="A42" i="9"/>
  <c r="D41" i="9"/>
  <c r="B41" i="9"/>
  <c r="A41" i="9"/>
  <c r="D40" i="9"/>
  <c r="B40" i="9"/>
  <c r="A40" i="9"/>
  <c r="D39" i="9"/>
  <c r="B39" i="9"/>
  <c r="A39" i="9"/>
  <c r="D38" i="9"/>
  <c r="B38" i="9"/>
  <c r="A38" i="9"/>
  <c r="D37" i="9"/>
  <c r="B37" i="9"/>
  <c r="A37" i="9"/>
  <c r="D36" i="9"/>
  <c r="B36" i="9"/>
  <c r="A36" i="9"/>
  <c r="D35" i="9"/>
  <c r="B35" i="9"/>
  <c r="A35" i="9"/>
  <c r="D34" i="9"/>
  <c r="B34" i="9"/>
  <c r="A34" i="9"/>
  <c r="D33" i="9"/>
  <c r="B33" i="9"/>
  <c r="A33" i="9"/>
  <c r="D32" i="9"/>
  <c r="B32" i="9"/>
  <c r="A32" i="9"/>
  <c r="D31" i="9"/>
  <c r="B31" i="9"/>
  <c r="A31" i="9"/>
  <c r="D30" i="9"/>
  <c r="B30" i="9"/>
  <c r="A30" i="9"/>
  <c r="D29" i="9"/>
  <c r="B29" i="9"/>
  <c r="A29" i="9"/>
  <c r="D28" i="9"/>
  <c r="B28" i="9"/>
  <c r="A28" i="9"/>
  <c r="D27" i="9"/>
  <c r="B27" i="9"/>
  <c r="A27" i="9"/>
  <c r="D26" i="9"/>
  <c r="B26" i="9"/>
  <c r="A26" i="9"/>
  <c r="D25" i="9"/>
  <c r="B25" i="9"/>
  <c r="A25" i="9"/>
  <c r="D24" i="9"/>
  <c r="B24" i="9"/>
  <c r="A24" i="9"/>
  <c r="D23" i="9"/>
  <c r="B23" i="9"/>
  <c r="A23" i="9"/>
  <c r="D22" i="9"/>
  <c r="B22" i="9"/>
  <c r="A22" i="9"/>
  <c r="D21" i="9"/>
  <c r="B21" i="9"/>
  <c r="A21" i="9"/>
  <c r="D20" i="9"/>
  <c r="B20" i="9"/>
  <c r="A20" i="9"/>
  <c r="D19" i="9"/>
  <c r="B19" i="9"/>
  <c r="A19" i="9"/>
  <c r="D18" i="9"/>
  <c r="B18" i="9"/>
  <c r="A18" i="9"/>
  <c r="D17" i="9"/>
  <c r="B17" i="9"/>
  <c r="A17" i="9"/>
  <c r="D16" i="9"/>
  <c r="B16" i="9"/>
  <c r="A16" i="9"/>
  <c r="D15" i="9"/>
  <c r="B15" i="9"/>
  <c r="A15" i="9"/>
  <c r="D14" i="9"/>
  <c r="B14" i="9"/>
  <c r="A14" i="9"/>
  <c r="D13" i="9"/>
  <c r="B13" i="9"/>
  <c r="A13" i="9"/>
  <c r="D12" i="9"/>
  <c r="B12" i="9"/>
  <c r="A12" i="9"/>
  <c r="D11" i="9"/>
  <c r="B11" i="9"/>
  <c r="A11" i="9"/>
  <c r="D10" i="9"/>
  <c r="B10" i="9"/>
  <c r="A10" i="9"/>
  <c r="D9" i="9"/>
  <c r="B9" i="9"/>
  <c r="A9" i="9"/>
  <c r="D8" i="9"/>
  <c r="B8" i="9"/>
  <c r="A8" i="9"/>
  <c r="D7" i="9"/>
  <c r="B7" i="9"/>
  <c r="A7" i="9"/>
  <c r="D6" i="9"/>
  <c r="B6" i="9"/>
  <c r="A6" i="9"/>
  <c r="D5" i="9"/>
  <c r="B5" i="9"/>
  <c r="A5" i="9"/>
  <c r="D4" i="9"/>
  <c r="B4" i="9"/>
  <c r="A4" i="9"/>
  <c r="B3" i="9"/>
  <c r="A3" i="9"/>
  <c r="D90" i="8"/>
  <c r="B90" i="8"/>
  <c r="A90" i="8"/>
  <c r="D89" i="8"/>
  <c r="B89" i="8"/>
  <c r="A89" i="8"/>
  <c r="D88" i="8"/>
  <c r="B88" i="8"/>
  <c r="A88" i="8"/>
  <c r="D87" i="8"/>
  <c r="B87" i="8"/>
  <c r="A87" i="8"/>
  <c r="D86" i="8"/>
  <c r="B86" i="8"/>
  <c r="A86" i="8"/>
  <c r="D85" i="8"/>
  <c r="B85" i="8"/>
  <c r="A85" i="8"/>
  <c r="D84" i="8"/>
  <c r="B84" i="8"/>
  <c r="A84" i="8"/>
  <c r="D83" i="8"/>
  <c r="B83" i="8"/>
  <c r="A83" i="8"/>
  <c r="D82" i="8"/>
  <c r="B82" i="8"/>
  <c r="A82" i="8"/>
  <c r="D81" i="8"/>
  <c r="B81" i="8"/>
  <c r="A81" i="8"/>
  <c r="D80" i="8"/>
  <c r="B80" i="8"/>
  <c r="A80" i="8"/>
  <c r="D79" i="8"/>
  <c r="B79" i="8"/>
  <c r="A79" i="8"/>
  <c r="D78" i="8"/>
  <c r="B78" i="8"/>
  <c r="A78" i="8"/>
  <c r="D77" i="8"/>
  <c r="B77" i="8"/>
  <c r="A77" i="8"/>
  <c r="D76" i="8"/>
  <c r="B76" i="8"/>
  <c r="A76" i="8"/>
  <c r="D75" i="8"/>
  <c r="B75" i="8"/>
  <c r="A75" i="8"/>
  <c r="D74" i="8"/>
  <c r="B74" i="8"/>
  <c r="A74" i="8"/>
  <c r="D73" i="8"/>
  <c r="B73" i="8"/>
  <c r="A73" i="8"/>
  <c r="D72" i="8"/>
  <c r="B72" i="8"/>
  <c r="A72" i="8"/>
  <c r="D71" i="8"/>
  <c r="B71" i="8"/>
  <c r="A71" i="8"/>
  <c r="D70" i="8"/>
  <c r="B70" i="8"/>
  <c r="A70" i="8"/>
  <c r="D69" i="8"/>
  <c r="B69" i="8"/>
  <c r="A69" i="8"/>
  <c r="D68" i="8"/>
  <c r="B68" i="8"/>
  <c r="A68" i="8"/>
  <c r="D67" i="8"/>
  <c r="B67" i="8"/>
  <c r="A67" i="8"/>
  <c r="D66" i="8"/>
  <c r="B66" i="8"/>
  <c r="A66" i="8"/>
  <c r="D65" i="8"/>
  <c r="B65" i="8"/>
  <c r="A65" i="8"/>
  <c r="D64" i="8"/>
  <c r="B64" i="8"/>
  <c r="A64" i="8"/>
  <c r="D63" i="8"/>
  <c r="B63" i="8"/>
  <c r="A63" i="8"/>
  <c r="D62" i="8"/>
  <c r="B62" i="8"/>
  <c r="A62" i="8"/>
  <c r="D61" i="8"/>
  <c r="B61" i="8"/>
  <c r="A61" i="8"/>
  <c r="D60" i="8"/>
  <c r="B60" i="8"/>
  <c r="A60" i="8"/>
  <c r="D59" i="8"/>
  <c r="B59" i="8"/>
  <c r="A59" i="8"/>
  <c r="D58" i="8"/>
  <c r="B58" i="8"/>
  <c r="A58" i="8"/>
  <c r="D57" i="8"/>
  <c r="B57" i="8"/>
  <c r="A57" i="8"/>
  <c r="D56" i="8"/>
  <c r="B56" i="8"/>
  <c r="A56" i="8"/>
  <c r="D55" i="8"/>
  <c r="B55" i="8"/>
  <c r="A55" i="8"/>
  <c r="D54" i="8"/>
  <c r="B54" i="8"/>
  <c r="A54" i="8"/>
  <c r="D53" i="8"/>
  <c r="B53" i="8"/>
  <c r="A53" i="8"/>
  <c r="D52" i="8"/>
  <c r="B52" i="8"/>
  <c r="A52" i="8"/>
  <c r="D51" i="8"/>
  <c r="B51" i="8"/>
  <c r="A51" i="8"/>
  <c r="D50" i="8"/>
  <c r="B50" i="8"/>
  <c r="A50" i="8"/>
  <c r="D49" i="8"/>
  <c r="B49" i="8"/>
  <c r="A49" i="8"/>
  <c r="D48" i="8"/>
  <c r="B48" i="8"/>
  <c r="A48" i="8"/>
  <c r="D47" i="8"/>
  <c r="B47" i="8"/>
  <c r="A47" i="8"/>
  <c r="D46" i="8"/>
  <c r="B46" i="8"/>
  <c r="A46" i="8"/>
  <c r="D45" i="8"/>
  <c r="B45" i="8"/>
  <c r="A45" i="8"/>
  <c r="D44" i="8"/>
  <c r="B44" i="8"/>
  <c r="A44" i="8"/>
  <c r="D43" i="8"/>
  <c r="B43" i="8"/>
  <c r="A43" i="8"/>
  <c r="D42" i="8"/>
  <c r="B42" i="8"/>
  <c r="A42" i="8"/>
  <c r="D41" i="8"/>
  <c r="B41" i="8"/>
  <c r="A41" i="8"/>
  <c r="D40" i="8"/>
  <c r="B40" i="8"/>
  <c r="A40" i="8"/>
  <c r="D39" i="8"/>
  <c r="B39" i="8"/>
  <c r="A39" i="8"/>
  <c r="D38" i="8"/>
  <c r="B38" i="8"/>
  <c r="A38" i="8"/>
  <c r="D37" i="8"/>
  <c r="B37" i="8"/>
  <c r="A37" i="8"/>
  <c r="D36" i="8"/>
  <c r="B36" i="8"/>
  <c r="A36" i="8"/>
  <c r="D35" i="8"/>
  <c r="B35" i="8"/>
  <c r="A35" i="8"/>
  <c r="D34" i="8"/>
  <c r="B34" i="8"/>
  <c r="A34" i="8"/>
  <c r="D33" i="8"/>
  <c r="B33" i="8"/>
  <c r="A33" i="8"/>
  <c r="D32" i="8"/>
  <c r="B32" i="8"/>
  <c r="A32" i="8"/>
  <c r="D31" i="8"/>
  <c r="B31" i="8"/>
  <c r="A31" i="8"/>
  <c r="D30" i="8"/>
  <c r="B30" i="8"/>
  <c r="A30" i="8"/>
  <c r="D29" i="8"/>
  <c r="B29" i="8"/>
  <c r="A29" i="8"/>
  <c r="D28" i="8"/>
  <c r="B28" i="8"/>
  <c r="A28" i="8"/>
  <c r="D27" i="8"/>
  <c r="B27" i="8"/>
  <c r="A27" i="8"/>
  <c r="D26" i="8"/>
  <c r="B26" i="8"/>
  <c r="A26" i="8"/>
  <c r="D25" i="8"/>
  <c r="B25" i="8"/>
  <c r="A25" i="8"/>
  <c r="D24" i="8"/>
  <c r="B24" i="8"/>
  <c r="A24" i="8"/>
  <c r="D23" i="8"/>
  <c r="B23" i="8"/>
  <c r="A23" i="8"/>
  <c r="D22" i="8"/>
  <c r="B22" i="8"/>
  <c r="A22" i="8"/>
  <c r="D21" i="8"/>
  <c r="B21" i="8"/>
  <c r="A21" i="8"/>
  <c r="D20" i="8"/>
  <c r="B20" i="8"/>
  <c r="A20" i="8"/>
  <c r="D19" i="8"/>
  <c r="B19" i="8"/>
  <c r="A19" i="8"/>
  <c r="D18" i="8"/>
  <c r="B18" i="8"/>
  <c r="A18" i="8"/>
  <c r="D17" i="8"/>
  <c r="B17" i="8"/>
  <c r="A17" i="8"/>
  <c r="D16" i="8"/>
  <c r="B16" i="8"/>
  <c r="A16" i="8"/>
  <c r="D15" i="8"/>
  <c r="B15" i="8"/>
  <c r="A15" i="8"/>
  <c r="D14" i="8"/>
  <c r="B14" i="8"/>
  <c r="A14" i="8"/>
  <c r="D13" i="8"/>
  <c r="B13" i="8"/>
  <c r="A13" i="8"/>
  <c r="D12" i="8"/>
  <c r="B12" i="8"/>
  <c r="A12" i="8"/>
  <c r="D11" i="8"/>
  <c r="B11" i="8"/>
  <c r="A11" i="8"/>
  <c r="D10" i="8"/>
  <c r="B10" i="8"/>
  <c r="A10" i="8"/>
  <c r="D9" i="8"/>
  <c r="B9" i="8"/>
  <c r="A9" i="8"/>
  <c r="D8" i="8"/>
  <c r="B8" i="8"/>
  <c r="A8" i="8"/>
  <c r="D7" i="8"/>
  <c r="B7" i="8"/>
  <c r="A7" i="8"/>
  <c r="D6" i="8"/>
  <c r="B6" i="8"/>
  <c r="A6" i="8"/>
  <c r="D5" i="8"/>
  <c r="B5" i="8"/>
  <c r="A5" i="8"/>
  <c r="D4" i="8"/>
  <c r="B4" i="8"/>
  <c r="A4" i="8"/>
  <c r="B3" i="8"/>
  <c r="A3" i="8"/>
  <c r="D90" i="7"/>
  <c r="B90" i="7"/>
  <c r="A90" i="7"/>
  <c r="D89" i="7"/>
  <c r="B89" i="7"/>
  <c r="A89" i="7"/>
  <c r="D88" i="7"/>
  <c r="B88" i="7"/>
  <c r="A88" i="7"/>
  <c r="D87" i="7"/>
  <c r="B87" i="7"/>
  <c r="A87" i="7"/>
  <c r="D86" i="7"/>
  <c r="B86" i="7"/>
  <c r="A86" i="7"/>
  <c r="D85" i="7"/>
  <c r="B85" i="7"/>
  <c r="A85" i="7"/>
  <c r="D84" i="7"/>
  <c r="B84" i="7"/>
  <c r="A84" i="7"/>
  <c r="D83" i="7"/>
  <c r="B83" i="7"/>
  <c r="A83" i="7"/>
  <c r="D82" i="7"/>
  <c r="B82" i="7"/>
  <c r="A82" i="7"/>
  <c r="D81" i="7"/>
  <c r="B81" i="7"/>
  <c r="A81" i="7"/>
  <c r="D80" i="7"/>
  <c r="B80" i="7"/>
  <c r="A80" i="7"/>
  <c r="D79" i="7"/>
  <c r="B79" i="7"/>
  <c r="A79" i="7"/>
  <c r="D78" i="7"/>
  <c r="B78" i="7"/>
  <c r="A78" i="7"/>
  <c r="D77" i="7"/>
  <c r="B77" i="7"/>
  <c r="A77" i="7"/>
  <c r="D76" i="7"/>
  <c r="B76" i="7"/>
  <c r="A76" i="7"/>
  <c r="D75" i="7"/>
  <c r="B75" i="7"/>
  <c r="A75" i="7"/>
  <c r="D74" i="7"/>
  <c r="B74" i="7"/>
  <c r="A74" i="7"/>
  <c r="D73" i="7"/>
  <c r="B73" i="7"/>
  <c r="A73" i="7"/>
  <c r="D72" i="7"/>
  <c r="B72" i="7"/>
  <c r="A72" i="7"/>
  <c r="D71" i="7"/>
  <c r="B71" i="7"/>
  <c r="A71" i="7"/>
  <c r="D70" i="7"/>
  <c r="B70" i="7"/>
  <c r="A70" i="7"/>
  <c r="D69" i="7"/>
  <c r="B69" i="7"/>
  <c r="A69" i="7"/>
  <c r="D68" i="7"/>
  <c r="B68" i="7"/>
  <c r="A68" i="7"/>
  <c r="D67" i="7"/>
  <c r="B67" i="7"/>
  <c r="A67" i="7"/>
  <c r="D66" i="7"/>
  <c r="B66" i="7"/>
  <c r="A66" i="7"/>
  <c r="D65" i="7"/>
  <c r="B65" i="7"/>
  <c r="A65" i="7"/>
  <c r="D64" i="7"/>
  <c r="B64" i="7"/>
  <c r="A64" i="7"/>
  <c r="D63" i="7"/>
  <c r="B63" i="7"/>
  <c r="A63" i="7"/>
  <c r="D62" i="7"/>
  <c r="B62" i="7"/>
  <c r="A62" i="7"/>
  <c r="D61" i="7"/>
  <c r="B61" i="7"/>
  <c r="A61" i="7"/>
  <c r="D60" i="7"/>
  <c r="B60" i="7"/>
  <c r="A60" i="7"/>
  <c r="D59" i="7"/>
  <c r="B59" i="7"/>
  <c r="A59" i="7"/>
  <c r="D58" i="7"/>
  <c r="B58" i="7"/>
  <c r="A58" i="7"/>
  <c r="D57" i="7"/>
  <c r="B57" i="7"/>
  <c r="A57" i="7"/>
  <c r="D56" i="7"/>
  <c r="B56" i="7"/>
  <c r="A56" i="7"/>
  <c r="D55" i="7"/>
  <c r="B55" i="7"/>
  <c r="A55" i="7"/>
  <c r="D54" i="7"/>
  <c r="B54" i="7"/>
  <c r="A54" i="7"/>
  <c r="D53" i="7"/>
  <c r="B53" i="7"/>
  <c r="A53" i="7"/>
  <c r="D52" i="7"/>
  <c r="B52" i="7"/>
  <c r="A52" i="7"/>
  <c r="D51" i="7"/>
  <c r="B51" i="7"/>
  <c r="A51" i="7"/>
  <c r="D50" i="7"/>
  <c r="B50" i="7"/>
  <c r="A50" i="7"/>
  <c r="D49" i="7"/>
  <c r="B49" i="7"/>
  <c r="A49" i="7"/>
  <c r="D48" i="7"/>
  <c r="B48" i="7"/>
  <c r="A48" i="7"/>
  <c r="D47" i="7"/>
  <c r="B47" i="7"/>
  <c r="A47" i="7"/>
  <c r="D46" i="7"/>
  <c r="B46" i="7"/>
  <c r="A46" i="7"/>
  <c r="D45" i="7"/>
  <c r="B45" i="7"/>
  <c r="A45" i="7"/>
  <c r="D44" i="7"/>
  <c r="B44" i="7"/>
  <c r="A44" i="7"/>
  <c r="D43" i="7"/>
  <c r="B43" i="7"/>
  <c r="A43" i="7"/>
  <c r="D42" i="7"/>
  <c r="B42" i="7"/>
  <c r="A42" i="7"/>
  <c r="D41" i="7"/>
  <c r="B41" i="7"/>
  <c r="A41" i="7"/>
  <c r="D40" i="7"/>
  <c r="B40" i="7"/>
  <c r="A40" i="7"/>
  <c r="D39" i="7"/>
  <c r="B39" i="7"/>
  <c r="A39" i="7"/>
  <c r="D38" i="7"/>
  <c r="B38" i="7"/>
  <c r="A38" i="7"/>
  <c r="D37" i="7"/>
  <c r="B37" i="7"/>
  <c r="A37" i="7"/>
  <c r="D36" i="7"/>
  <c r="B36" i="7"/>
  <c r="A36" i="7"/>
  <c r="D35" i="7"/>
  <c r="B35" i="7"/>
  <c r="A35" i="7"/>
  <c r="D34" i="7"/>
  <c r="B34" i="7"/>
  <c r="A34" i="7"/>
  <c r="D33" i="7"/>
  <c r="B33" i="7"/>
  <c r="A33" i="7"/>
  <c r="D32" i="7"/>
  <c r="B32" i="7"/>
  <c r="A32" i="7"/>
  <c r="D31" i="7"/>
  <c r="B31" i="7"/>
  <c r="A31" i="7"/>
  <c r="D30" i="7"/>
  <c r="B30" i="7"/>
  <c r="A30" i="7"/>
  <c r="D29" i="7"/>
  <c r="B29" i="7"/>
  <c r="A29" i="7"/>
  <c r="D28" i="7"/>
  <c r="B28" i="7"/>
  <c r="A28" i="7"/>
  <c r="D27" i="7"/>
  <c r="B27" i="7"/>
  <c r="A27" i="7"/>
  <c r="D26" i="7"/>
  <c r="B26" i="7"/>
  <c r="A26" i="7"/>
  <c r="D25" i="7"/>
  <c r="B25" i="7"/>
  <c r="A25" i="7"/>
  <c r="D24" i="7"/>
  <c r="B24" i="7"/>
  <c r="A24" i="7"/>
  <c r="D23" i="7"/>
  <c r="B23" i="7"/>
  <c r="A23" i="7"/>
  <c r="D22" i="7"/>
  <c r="B22" i="7"/>
  <c r="A22" i="7"/>
  <c r="D21" i="7"/>
  <c r="B21" i="7"/>
  <c r="A21" i="7"/>
  <c r="D20" i="7"/>
  <c r="B20" i="7"/>
  <c r="A20" i="7"/>
  <c r="D19" i="7"/>
  <c r="B19" i="7"/>
  <c r="A19" i="7"/>
  <c r="D18" i="7"/>
  <c r="B18" i="7"/>
  <c r="A18" i="7"/>
  <c r="D17" i="7"/>
  <c r="B17" i="7"/>
  <c r="A17" i="7"/>
  <c r="D16" i="7"/>
  <c r="B16" i="7"/>
  <c r="A16" i="7"/>
  <c r="D15" i="7"/>
  <c r="B15" i="7"/>
  <c r="A15" i="7"/>
  <c r="D14" i="7"/>
  <c r="B14" i="7"/>
  <c r="A14" i="7"/>
  <c r="D13" i="7"/>
  <c r="B13" i="7"/>
  <c r="A13" i="7"/>
  <c r="D12" i="7"/>
  <c r="B12" i="7"/>
  <c r="A12" i="7"/>
  <c r="D11" i="7"/>
  <c r="B11" i="7"/>
  <c r="A11" i="7"/>
  <c r="D10" i="7"/>
  <c r="B10" i="7"/>
  <c r="A10" i="7"/>
  <c r="D9" i="7"/>
  <c r="B9" i="7"/>
  <c r="A9" i="7"/>
  <c r="D8" i="7"/>
  <c r="B8" i="7"/>
  <c r="A8" i="7"/>
  <c r="D7" i="7"/>
  <c r="B7" i="7"/>
  <c r="A7" i="7"/>
  <c r="D6" i="7"/>
  <c r="B6" i="7"/>
  <c r="A6" i="7"/>
  <c r="D5" i="7"/>
  <c r="B5" i="7"/>
  <c r="A5" i="7"/>
  <c r="D4" i="7"/>
  <c r="B4" i="7"/>
  <c r="A4" i="7"/>
  <c r="B3" i="7"/>
  <c r="A3" i="7"/>
  <c r="D90" i="6"/>
  <c r="B90" i="6"/>
  <c r="A90" i="6"/>
  <c r="D89" i="6"/>
  <c r="B89" i="6"/>
  <c r="A89" i="6"/>
  <c r="D88" i="6"/>
  <c r="B88" i="6"/>
  <c r="A88" i="6"/>
  <c r="D87" i="6"/>
  <c r="B87" i="6"/>
  <c r="A87" i="6"/>
  <c r="D86" i="6"/>
  <c r="B86" i="6"/>
  <c r="A86" i="6"/>
  <c r="D85" i="6"/>
  <c r="B85" i="6"/>
  <c r="A85" i="6"/>
  <c r="D84" i="6"/>
  <c r="B84" i="6"/>
  <c r="A84" i="6"/>
  <c r="D83" i="6"/>
  <c r="B83" i="6"/>
  <c r="A83" i="6"/>
  <c r="D82" i="6"/>
  <c r="B82" i="6"/>
  <c r="A82" i="6"/>
  <c r="D81" i="6"/>
  <c r="B81" i="6"/>
  <c r="A81" i="6"/>
  <c r="D80" i="6"/>
  <c r="B80" i="6"/>
  <c r="A80" i="6"/>
  <c r="D79" i="6"/>
  <c r="B79" i="6"/>
  <c r="A79" i="6"/>
  <c r="D78" i="6"/>
  <c r="B78" i="6"/>
  <c r="A78" i="6"/>
  <c r="D77" i="6"/>
  <c r="B77" i="6"/>
  <c r="A77" i="6"/>
  <c r="D76" i="6"/>
  <c r="B76" i="6"/>
  <c r="A76" i="6"/>
  <c r="D75" i="6"/>
  <c r="B75" i="6"/>
  <c r="A75" i="6"/>
  <c r="D74" i="6"/>
  <c r="B74" i="6"/>
  <c r="A74" i="6"/>
  <c r="D73" i="6"/>
  <c r="B73" i="6"/>
  <c r="A73" i="6"/>
  <c r="D72" i="6"/>
  <c r="B72" i="6"/>
  <c r="A72" i="6"/>
  <c r="D71" i="6"/>
  <c r="B71" i="6"/>
  <c r="A71" i="6"/>
  <c r="D70" i="6"/>
  <c r="B70" i="6"/>
  <c r="A70" i="6"/>
  <c r="D69" i="6"/>
  <c r="B69" i="6"/>
  <c r="A69" i="6"/>
  <c r="D68" i="6"/>
  <c r="B68" i="6"/>
  <c r="A68" i="6"/>
  <c r="D67" i="6"/>
  <c r="B67" i="6"/>
  <c r="A67" i="6"/>
  <c r="D66" i="6"/>
  <c r="B66" i="6"/>
  <c r="A66" i="6"/>
  <c r="D65" i="6"/>
  <c r="B65" i="6"/>
  <c r="A65" i="6"/>
  <c r="D64" i="6"/>
  <c r="B64" i="6"/>
  <c r="A64" i="6"/>
  <c r="D63" i="6"/>
  <c r="B63" i="6"/>
  <c r="A63" i="6"/>
  <c r="D62" i="6"/>
  <c r="B62" i="6"/>
  <c r="A62" i="6"/>
  <c r="D61" i="6"/>
  <c r="B61" i="6"/>
  <c r="A61" i="6"/>
  <c r="D60" i="6"/>
  <c r="B60" i="6"/>
  <c r="A60" i="6"/>
  <c r="D59" i="6"/>
  <c r="B59" i="6"/>
  <c r="A59" i="6"/>
  <c r="D58" i="6"/>
  <c r="B58" i="6"/>
  <c r="A58" i="6"/>
  <c r="D57" i="6"/>
  <c r="B57" i="6"/>
  <c r="A57" i="6"/>
  <c r="D56" i="6"/>
  <c r="B56" i="6"/>
  <c r="A56" i="6"/>
  <c r="D55" i="6"/>
  <c r="B55" i="6"/>
  <c r="A55" i="6"/>
  <c r="D54" i="6"/>
  <c r="B54" i="6"/>
  <c r="A54" i="6"/>
  <c r="D53" i="6"/>
  <c r="B53" i="6"/>
  <c r="A53" i="6"/>
  <c r="D52" i="6"/>
  <c r="B52" i="6"/>
  <c r="A52" i="6"/>
  <c r="D51" i="6"/>
  <c r="B51" i="6"/>
  <c r="A51" i="6"/>
  <c r="D50" i="6"/>
  <c r="B50" i="6"/>
  <c r="A50" i="6"/>
  <c r="D49" i="6"/>
  <c r="B49" i="6"/>
  <c r="A49" i="6"/>
  <c r="D48" i="6"/>
  <c r="B48" i="6"/>
  <c r="A48" i="6"/>
  <c r="D47" i="6"/>
  <c r="B47" i="6"/>
  <c r="A47" i="6"/>
  <c r="D46" i="6"/>
  <c r="B46" i="6"/>
  <c r="A46" i="6"/>
  <c r="D45" i="6"/>
  <c r="B45" i="6"/>
  <c r="A45" i="6"/>
  <c r="D44" i="6"/>
  <c r="B44" i="6"/>
  <c r="A44" i="6"/>
  <c r="D43" i="6"/>
  <c r="B43" i="6"/>
  <c r="A43" i="6"/>
  <c r="D42" i="6"/>
  <c r="B42" i="6"/>
  <c r="A42" i="6"/>
  <c r="D41" i="6"/>
  <c r="B41" i="6"/>
  <c r="A41" i="6"/>
  <c r="D40" i="6"/>
  <c r="B40" i="6"/>
  <c r="A40" i="6"/>
  <c r="D39" i="6"/>
  <c r="B39" i="6"/>
  <c r="A39" i="6"/>
  <c r="D38" i="6"/>
  <c r="B38" i="6"/>
  <c r="A38" i="6"/>
  <c r="D37" i="6"/>
  <c r="B37" i="6"/>
  <c r="A37" i="6"/>
  <c r="D36" i="6"/>
  <c r="B36" i="6"/>
  <c r="A36" i="6"/>
  <c r="D35" i="6"/>
  <c r="B35" i="6"/>
  <c r="A35" i="6"/>
  <c r="D34" i="6"/>
  <c r="B34" i="6"/>
  <c r="A34" i="6"/>
  <c r="D33" i="6"/>
  <c r="B33" i="6"/>
  <c r="A33" i="6"/>
  <c r="D32" i="6"/>
  <c r="B32" i="6"/>
  <c r="A32" i="6"/>
  <c r="D31" i="6"/>
  <c r="B31" i="6"/>
  <c r="A31" i="6"/>
  <c r="D30" i="6"/>
  <c r="B30" i="6"/>
  <c r="A30" i="6"/>
  <c r="D29" i="6"/>
  <c r="B29" i="6"/>
  <c r="A29" i="6"/>
  <c r="D28" i="6"/>
  <c r="B28" i="6"/>
  <c r="A28" i="6"/>
  <c r="D27" i="6"/>
  <c r="B27" i="6"/>
  <c r="A27" i="6"/>
  <c r="D26" i="6"/>
  <c r="B26" i="6"/>
  <c r="A26" i="6"/>
  <c r="D25" i="6"/>
  <c r="B25" i="6"/>
  <c r="A25" i="6"/>
  <c r="D24" i="6"/>
  <c r="B24" i="6"/>
  <c r="A24" i="6"/>
  <c r="D23" i="6"/>
  <c r="B23" i="6"/>
  <c r="A23" i="6"/>
  <c r="D22" i="6"/>
  <c r="B22" i="6"/>
  <c r="A22" i="6"/>
  <c r="D21" i="6"/>
  <c r="B21" i="6"/>
  <c r="A21" i="6"/>
  <c r="D20" i="6"/>
  <c r="B20" i="6"/>
  <c r="A20" i="6"/>
  <c r="D19" i="6"/>
  <c r="B19" i="6"/>
  <c r="A19" i="6"/>
  <c r="D18" i="6"/>
  <c r="B18" i="6"/>
  <c r="A18" i="6"/>
  <c r="D17" i="6"/>
  <c r="B17" i="6"/>
  <c r="A17" i="6"/>
  <c r="D16" i="6"/>
  <c r="B16" i="6"/>
  <c r="A16" i="6"/>
  <c r="D15" i="6"/>
  <c r="B15" i="6"/>
  <c r="A15" i="6"/>
  <c r="D14" i="6"/>
  <c r="B14" i="6"/>
  <c r="A14" i="6"/>
  <c r="D13" i="6"/>
  <c r="B13" i="6"/>
  <c r="A13" i="6"/>
  <c r="D12" i="6"/>
  <c r="B12" i="6"/>
  <c r="A12" i="6"/>
  <c r="D11" i="6"/>
  <c r="B11" i="6"/>
  <c r="A11" i="6"/>
  <c r="D10" i="6"/>
  <c r="B10" i="6"/>
  <c r="A10" i="6"/>
  <c r="D9" i="6"/>
  <c r="B9" i="6"/>
  <c r="A9" i="6"/>
  <c r="D8" i="6"/>
  <c r="B8" i="6"/>
  <c r="A8" i="6"/>
  <c r="D7" i="6"/>
  <c r="B7" i="6"/>
  <c r="A7" i="6"/>
  <c r="D6" i="6"/>
  <c r="B6" i="6"/>
  <c r="A6" i="6"/>
  <c r="D5" i="6"/>
  <c r="B5" i="6"/>
  <c r="A5" i="6"/>
  <c r="D4" i="6"/>
  <c r="B4" i="6"/>
  <c r="A4" i="6"/>
  <c r="B3" i="6"/>
  <c r="A3" i="6"/>
  <c r="A3" i="5"/>
  <c r="B3" i="5"/>
  <c r="A90" i="26"/>
  <c r="A89" i="26"/>
  <c r="A88" i="26"/>
  <c r="A87" i="26"/>
  <c r="A86" i="26"/>
  <c r="A85" i="26"/>
  <c r="A84" i="26"/>
  <c r="A83" i="26"/>
  <c r="A82" i="26"/>
  <c r="A81" i="26"/>
  <c r="A80" i="26"/>
  <c r="A79" i="26"/>
  <c r="A78" i="26"/>
  <c r="A77" i="26"/>
  <c r="A76" i="26"/>
  <c r="A75" i="26"/>
  <c r="A74" i="26"/>
  <c r="A73" i="26"/>
  <c r="A72" i="26"/>
  <c r="A71" i="26"/>
  <c r="A70" i="26"/>
  <c r="A69" i="26"/>
  <c r="A68" i="26"/>
  <c r="A67" i="26"/>
  <c r="A66" i="26"/>
  <c r="A65" i="26"/>
  <c r="A64" i="26"/>
  <c r="A63" i="26"/>
  <c r="A62" i="26"/>
  <c r="A61" i="26"/>
  <c r="A60" i="26"/>
  <c r="A59" i="26"/>
  <c r="A58" i="26"/>
  <c r="A57" i="26"/>
  <c r="A56" i="26"/>
  <c r="A55" i="26"/>
  <c r="A54" i="26"/>
  <c r="A53" i="26"/>
  <c r="A52" i="26"/>
  <c r="A51" i="26"/>
  <c r="A50" i="26"/>
  <c r="A49" i="26"/>
  <c r="A48" i="26"/>
  <c r="A47" i="26"/>
  <c r="A46" i="26"/>
  <c r="A45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11" i="26"/>
  <c r="A10" i="26"/>
  <c r="A9" i="26"/>
  <c r="A8" i="26"/>
  <c r="A7" i="26"/>
  <c r="A6" i="26"/>
  <c r="A5" i="26"/>
  <c r="A4" i="26"/>
  <c r="C90" i="25"/>
  <c r="A90" i="25"/>
  <c r="C89" i="25"/>
  <c r="A89" i="25"/>
  <c r="C88" i="25"/>
  <c r="A88" i="25"/>
  <c r="C87" i="25"/>
  <c r="A87" i="25"/>
  <c r="C86" i="25"/>
  <c r="A86" i="25"/>
  <c r="C85" i="25"/>
  <c r="A85" i="25"/>
  <c r="C84" i="25"/>
  <c r="A84" i="25"/>
  <c r="C83" i="25"/>
  <c r="A83" i="25"/>
  <c r="C82" i="25"/>
  <c r="A82" i="25"/>
  <c r="C81" i="25"/>
  <c r="A81" i="25"/>
  <c r="C80" i="25"/>
  <c r="A80" i="25"/>
  <c r="C79" i="25"/>
  <c r="A79" i="25"/>
  <c r="C78" i="25"/>
  <c r="A78" i="25"/>
  <c r="C77" i="25"/>
  <c r="A77" i="25"/>
  <c r="C76" i="25"/>
  <c r="A76" i="25"/>
  <c r="C75" i="25"/>
  <c r="A75" i="25"/>
  <c r="C74" i="25"/>
  <c r="A74" i="25"/>
  <c r="C73" i="25"/>
  <c r="A73" i="25"/>
  <c r="C72" i="25"/>
  <c r="A72" i="25"/>
  <c r="C71" i="25"/>
  <c r="A71" i="25"/>
  <c r="C70" i="25"/>
  <c r="A70" i="25"/>
  <c r="C69" i="25"/>
  <c r="A69" i="25"/>
  <c r="C68" i="25"/>
  <c r="A68" i="25"/>
  <c r="C67" i="25"/>
  <c r="A67" i="25"/>
  <c r="C66" i="25"/>
  <c r="A66" i="25"/>
  <c r="C65" i="25"/>
  <c r="A65" i="25"/>
  <c r="C64" i="25"/>
  <c r="A64" i="25"/>
  <c r="C63" i="25"/>
  <c r="A63" i="25"/>
  <c r="C62" i="25"/>
  <c r="A62" i="25"/>
  <c r="C61" i="25"/>
  <c r="A61" i="25"/>
  <c r="C60" i="25"/>
  <c r="A60" i="25"/>
  <c r="C59" i="25"/>
  <c r="A59" i="25"/>
  <c r="C58" i="25"/>
  <c r="A58" i="25"/>
  <c r="C57" i="25"/>
  <c r="A57" i="25"/>
  <c r="C56" i="25"/>
  <c r="A56" i="25"/>
  <c r="C55" i="25"/>
  <c r="A55" i="25"/>
  <c r="C54" i="25"/>
  <c r="A54" i="25"/>
  <c r="C53" i="25"/>
  <c r="A53" i="25"/>
  <c r="C52" i="25"/>
  <c r="A52" i="25"/>
  <c r="C51" i="25"/>
  <c r="A51" i="25"/>
  <c r="C50" i="25"/>
  <c r="A50" i="25"/>
  <c r="C49" i="25"/>
  <c r="A49" i="25"/>
  <c r="C48" i="25"/>
  <c r="A48" i="25"/>
  <c r="C47" i="25"/>
  <c r="A47" i="25"/>
  <c r="C46" i="25"/>
  <c r="A46" i="25"/>
  <c r="C45" i="25"/>
  <c r="A45" i="25"/>
  <c r="C44" i="25"/>
  <c r="A44" i="25"/>
  <c r="C43" i="25"/>
  <c r="A43" i="25"/>
  <c r="C42" i="25"/>
  <c r="A42" i="25"/>
  <c r="C41" i="25"/>
  <c r="A41" i="25"/>
  <c r="C40" i="25"/>
  <c r="A40" i="25"/>
  <c r="C39" i="25"/>
  <c r="A39" i="25"/>
  <c r="C38" i="25"/>
  <c r="A38" i="25"/>
  <c r="C37" i="25"/>
  <c r="A37" i="25"/>
  <c r="C36" i="25"/>
  <c r="A36" i="25"/>
  <c r="C35" i="25"/>
  <c r="A35" i="25"/>
  <c r="C34" i="25"/>
  <c r="A34" i="25"/>
  <c r="C33" i="25"/>
  <c r="A33" i="25"/>
  <c r="C32" i="25"/>
  <c r="A32" i="25"/>
  <c r="C31" i="25"/>
  <c r="A31" i="25"/>
  <c r="C30" i="25"/>
  <c r="A30" i="25"/>
  <c r="C29" i="25"/>
  <c r="A29" i="25"/>
  <c r="C28" i="25"/>
  <c r="A28" i="25"/>
  <c r="C27" i="25"/>
  <c r="A27" i="25"/>
  <c r="C26" i="25"/>
  <c r="A26" i="25"/>
  <c r="C25" i="25"/>
  <c r="A25" i="25"/>
  <c r="C24" i="25"/>
  <c r="A24" i="25"/>
  <c r="C23" i="25"/>
  <c r="A23" i="25"/>
  <c r="C22" i="25"/>
  <c r="A22" i="25"/>
  <c r="C21" i="25"/>
  <c r="A21" i="25"/>
  <c r="C20" i="25"/>
  <c r="A20" i="25"/>
  <c r="C19" i="25"/>
  <c r="A19" i="25"/>
  <c r="C18" i="25"/>
  <c r="A18" i="25"/>
  <c r="C17" i="25"/>
  <c r="A17" i="25"/>
  <c r="C16" i="25"/>
  <c r="A16" i="25"/>
  <c r="C15" i="25"/>
  <c r="A15" i="25"/>
  <c r="C14" i="25"/>
  <c r="A14" i="25"/>
  <c r="C13" i="25"/>
  <c r="A13" i="25"/>
  <c r="C12" i="25"/>
  <c r="A12" i="25"/>
  <c r="C11" i="25"/>
  <c r="A11" i="25"/>
  <c r="C10" i="25"/>
  <c r="A10" i="25"/>
  <c r="C9" i="25"/>
  <c r="A9" i="25"/>
  <c r="C8" i="25"/>
  <c r="A8" i="25"/>
  <c r="C7" i="25"/>
  <c r="A7" i="25"/>
  <c r="C6" i="25"/>
  <c r="A6" i="25"/>
  <c r="C5" i="25"/>
  <c r="A5" i="25"/>
  <c r="C4" i="25"/>
  <c r="A4" i="25"/>
  <c r="G3" i="6" l="1"/>
  <c r="K3" i="9"/>
  <c r="G3" i="23"/>
  <c r="K3" i="14"/>
  <c r="J3" i="13"/>
  <c r="J3" i="19"/>
  <c r="K3" i="21"/>
  <c r="K3" i="10"/>
  <c r="F3" i="18"/>
  <c r="G3" i="9"/>
  <c r="G3" i="10"/>
  <c r="L3" i="12"/>
  <c r="K3" i="16"/>
  <c r="J3" i="18"/>
  <c r="G3" i="18"/>
  <c r="G3" i="19"/>
  <c r="J3" i="6"/>
  <c r="K3" i="8"/>
  <c r="F3" i="11"/>
  <c r="G3" i="14"/>
  <c r="G3" i="16"/>
  <c r="L3" i="20"/>
  <c r="J3" i="23"/>
  <c r="G3" i="13"/>
  <c r="K3" i="15"/>
  <c r="L3" i="17"/>
  <c r="G3" i="22"/>
  <c r="F3" i="7"/>
  <c r="L3" i="24"/>
  <c r="J3" i="7"/>
  <c r="H3" i="8"/>
  <c r="G3" i="11"/>
  <c r="J3" i="11"/>
  <c r="K3" i="13"/>
  <c r="G3" i="12"/>
  <c r="J3" i="12"/>
  <c r="L3" i="15"/>
  <c r="G3" i="17"/>
  <c r="J3" i="17"/>
  <c r="K3" i="18"/>
  <c r="K3" i="19"/>
  <c r="G3" i="20"/>
  <c r="J3" i="20"/>
  <c r="L3" i="21"/>
  <c r="K3" i="23"/>
  <c r="F3" i="24"/>
  <c r="M3" i="24"/>
  <c r="K3" i="6"/>
  <c r="G3" i="7"/>
  <c r="K3" i="7"/>
  <c r="G3" i="8"/>
  <c r="J3" i="8"/>
  <c r="F3" i="9"/>
  <c r="K3" i="11"/>
  <c r="F3" i="13"/>
  <c r="K3" i="12"/>
  <c r="G3" i="15"/>
  <c r="J3" i="15"/>
  <c r="L3" i="14"/>
  <c r="K3" i="17"/>
  <c r="M3" i="18"/>
  <c r="K3" i="20"/>
  <c r="G3" i="21"/>
  <c r="J3" i="21"/>
  <c r="J3" i="22"/>
  <c r="J3" i="24"/>
  <c r="L3" i="6"/>
  <c r="J3" i="9"/>
  <c r="J3" i="10"/>
  <c r="M3" i="13"/>
  <c r="J3" i="14"/>
  <c r="J3" i="16"/>
  <c r="L3" i="19"/>
  <c r="H3" i="23"/>
  <c r="K3" i="24"/>
  <c r="G3" i="24"/>
  <c r="H3" i="24"/>
  <c r="E3" i="24"/>
  <c r="I3" i="24"/>
  <c r="L3" i="23"/>
  <c r="E3" i="23"/>
  <c r="I3" i="23"/>
  <c r="M3" i="23"/>
  <c r="F3" i="23"/>
  <c r="H3" i="22"/>
  <c r="L3" i="22"/>
  <c r="E3" i="22"/>
  <c r="I3" i="22"/>
  <c r="M3" i="22"/>
  <c r="F3" i="22"/>
  <c r="H3" i="21"/>
  <c r="E3" i="21"/>
  <c r="I3" i="21"/>
  <c r="M3" i="21"/>
  <c r="F3" i="21"/>
  <c r="H3" i="20"/>
  <c r="E3" i="20"/>
  <c r="I3" i="20"/>
  <c r="M3" i="20"/>
  <c r="F3" i="20"/>
  <c r="H3" i="19"/>
  <c r="I3" i="19"/>
  <c r="M3" i="19"/>
  <c r="E3" i="19"/>
  <c r="F3" i="19"/>
  <c r="H3" i="18"/>
  <c r="L3" i="18"/>
  <c r="E3" i="18"/>
  <c r="I3" i="18"/>
  <c r="H3" i="17"/>
  <c r="E3" i="17"/>
  <c r="I3" i="17"/>
  <c r="M3" i="17"/>
  <c r="F3" i="17"/>
  <c r="H3" i="16"/>
  <c r="L3" i="16"/>
  <c r="E3" i="16"/>
  <c r="I3" i="16"/>
  <c r="M3" i="16"/>
  <c r="F3" i="16"/>
  <c r="H3" i="14"/>
  <c r="E3" i="14"/>
  <c r="I3" i="14"/>
  <c r="M3" i="14"/>
  <c r="F3" i="14"/>
  <c r="H3" i="15"/>
  <c r="E3" i="15"/>
  <c r="I3" i="15"/>
  <c r="M3" i="15"/>
  <c r="F3" i="15"/>
  <c r="H3" i="12"/>
  <c r="E3" i="12"/>
  <c r="I3" i="12"/>
  <c r="M3" i="12"/>
  <c r="F3" i="12"/>
  <c r="H3" i="13"/>
  <c r="L3" i="13"/>
  <c r="E3" i="13"/>
  <c r="I3" i="13"/>
  <c r="H3" i="11"/>
  <c r="L3" i="11"/>
  <c r="I3" i="11"/>
  <c r="E3" i="11"/>
  <c r="M3" i="11"/>
  <c r="H3" i="10"/>
  <c r="L3" i="10"/>
  <c r="E3" i="10"/>
  <c r="I3" i="10"/>
  <c r="M3" i="10"/>
  <c r="F3" i="10"/>
  <c r="H3" i="9"/>
  <c r="L3" i="9"/>
  <c r="E3" i="9"/>
  <c r="I3" i="9"/>
  <c r="M3" i="9"/>
  <c r="L3" i="8"/>
  <c r="E3" i="8"/>
  <c r="I3" i="8"/>
  <c r="M3" i="8"/>
  <c r="F3" i="8"/>
  <c r="H3" i="7"/>
  <c r="L3" i="7"/>
  <c r="E3" i="7"/>
  <c r="I3" i="7"/>
  <c r="M3" i="7"/>
  <c r="H3" i="6"/>
  <c r="I3" i="6"/>
  <c r="M3" i="6"/>
  <c r="E3" i="6"/>
  <c r="F3" i="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4" i="26"/>
  <c r="D3" i="25"/>
  <c r="E3" i="2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4" i="5"/>
  <c r="B90" i="5"/>
  <c r="A90" i="5"/>
  <c r="B89" i="5"/>
  <c r="A89" i="5"/>
  <c r="B88" i="5"/>
  <c r="A88" i="5"/>
  <c r="B87" i="5"/>
  <c r="A87" i="5"/>
  <c r="B86" i="5"/>
  <c r="A86" i="5"/>
  <c r="B85" i="5"/>
  <c r="A85" i="5"/>
  <c r="B84" i="5"/>
  <c r="A84" i="5"/>
  <c r="B83" i="5"/>
  <c r="A83" i="5"/>
  <c r="B82" i="5"/>
  <c r="A82" i="5"/>
  <c r="B81" i="5"/>
  <c r="A81" i="5"/>
  <c r="B80" i="5"/>
  <c r="A80" i="5"/>
  <c r="B79" i="5"/>
  <c r="A79" i="5"/>
  <c r="B78" i="5"/>
  <c r="A78" i="5"/>
  <c r="B77" i="5"/>
  <c r="A77" i="5"/>
  <c r="B76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B67" i="5"/>
  <c r="A67" i="5"/>
  <c r="B66" i="5"/>
  <c r="A66" i="5"/>
  <c r="B65" i="5"/>
  <c r="A65" i="5"/>
  <c r="B64" i="5"/>
  <c r="A64" i="5"/>
  <c r="B63" i="5"/>
  <c r="A63" i="5"/>
  <c r="B62" i="5"/>
  <c r="A62" i="5"/>
  <c r="B61" i="5"/>
  <c r="A61" i="5"/>
  <c r="B60" i="5"/>
  <c r="A60" i="5"/>
  <c r="B59" i="5"/>
  <c r="A59" i="5"/>
  <c r="B58" i="5"/>
  <c r="A58" i="5"/>
  <c r="B57" i="5"/>
  <c r="A57" i="5"/>
  <c r="B56" i="5"/>
  <c r="A56" i="5"/>
  <c r="B55" i="5"/>
  <c r="A55" i="5"/>
  <c r="B54" i="5"/>
  <c r="A54" i="5"/>
  <c r="B53" i="5"/>
  <c r="A53" i="5"/>
  <c r="B52" i="5"/>
  <c r="A52" i="5"/>
  <c r="B51" i="5"/>
  <c r="A51" i="5"/>
  <c r="B50" i="5"/>
  <c r="A50" i="5"/>
  <c r="B49" i="5"/>
  <c r="A49" i="5"/>
  <c r="B48" i="5"/>
  <c r="A48" i="5"/>
  <c r="B47" i="5"/>
  <c r="A47" i="5"/>
  <c r="B46" i="5"/>
  <c r="A46" i="5"/>
  <c r="B45" i="5"/>
  <c r="A45" i="5"/>
  <c r="B44" i="5"/>
  <c r="A44" i="5"/>
  <c r="B43" i="5"/>
  <c r="A43" i="5"/>
  <c r="B42" i="5"/>
  <c r="A42" i="5"/>
  <c r="B41" i="5"/>
  <c r="A41" i="5"/>
  <c r="B40" i="5"/>
  <c r="A40" i="5"/>
  <c r="B39" i="5"/>
  <c r="A39" i="5"/>
  <c r="B38" i="5"/>
  <c r="A38" i="5"/>
  <c r="B37" i="5"/>
  <c r="A37" i="5"/>
  <c r="B36" i="5"/>
  <c r="A36" i="5"/>
  <c r="B35" i="5"/>
  <c r="A35" i="5"/>
  <c r="B34" i="5"/>
  <c r="A34" i="5"/>
  <c r="B33" i="5"/>
  <c r="A33" i="5"/>
  <c r="B32" i="5"/>
  <c r="A32" i="5"/>
  <c r="B31" i="5"/>
  <c r="A31" i="5"/>
  <c r="B30" i="5"/>
  <c r="A30" i="5"/>
  <c r="B29" i="5"/>
  <c r="A29" i="5"/>
  <c r="B28" i="5"/>
  <c r="A28" i="5"/>
  <c r="B27" i="5"/>
  <c r="A27" i="5"/>
  <c r="B26" i="5"/>
  <c r="A26" i="5"/>
  <c r="B25" i="5"/>
  <c r="A25" i="5"/>
  <c r="B24" i="5"/>
  <c r="A24" i="5"/>
  <c r="B23" i="5"/>
  <c r="A23" i="5"/>
  <c r="B22" i="5"/>
  <c r="A22" i="5"/>
  <c r="B21" i="5"/>
  <c r="A21" i="5"/>
  <c r="B20" i="5"/>
  <c r="A20" i="5"/>
  <c r="B19" i="5"/>
  <c r="A19" i="5"/>
  <c r="B18" i="5"/>
  <c r="A18" i="5"/>
  <c r="B17" i="5"/>
  <c r="A17" i="5"/>
  <c r="B16" i="5"/>
  <c r="A16" i="5"/>
  <c r="B15" i="5"/>
  <c r="A15" i="5"/>
  <c r="B14" i="5"/>
  <c r="A14" i="5"/>
  <c r="B13" i="5"/>
  <c r="A13" i="5"/>
  <c r="B12" i="5"/>
  <c r="A12" i="5"/>
  <c r="B11" i="5"/>
  <c r="A11" i="5"/>
  <c r="B10" i="5"/>
  <c r="A10" i="5"/>
  <c r="B9" i="5"/>
  <c r="A9" i="5"/>
  <c r="B8" i="5"/>
  <c r="A8" i="5"/>
  <c r="B7" i="5"/>
  <c r="A7" i="5"/>
  <c r="B6" i="5"/>
  <c r="A6" i="5"/>
  <c r="B5" i="5"/>
  <c r="A5" i="5"/>
  <c r="B4" i="5"/>
  <c r="A4" i="5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A91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A90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A89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A88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A87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A86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A85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A84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A83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A82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A81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A80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A79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A78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A77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A76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A75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A74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A73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A72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A71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A70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A69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A68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A67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A66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65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A64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A63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A62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A61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A60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A59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A58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A57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A56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55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A54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A53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A52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A51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A50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A49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A48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47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A46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A45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A44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A43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A42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41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A40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A39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A38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A37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A36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A35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A34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A33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A32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A31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A30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A29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A28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A27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A26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A25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A24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A23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A22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A21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A20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A19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A18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A17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A16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A15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A14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A13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A12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A11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A10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A9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A8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A7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A6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A5" i="4"/>
  <c r="I3" i="5" l="1"/>
  <c r="R4" i="4" s="1"/>
  <c r="H3" i="5"/>
  <c r="E4" i="4" s="1"/>
  <c r="G3" i="5"/>
  <c r="AQ4" i="4" s="1"/>
  <c r="E3" i="26"/>
  <c r="F3" i="26"/>
  <c r="L3" i="5"/>
  <c r="I4" i="4" s="1"/>
  <c r="AV4" i="4" s="1"/>
  <c r="K3" i="5"/>
  <c r="H4" i="4" s="1"/>
  <c r="E3" i="5"/>
  <c r="AO4" i="4" s="1"/>
  <c r="J3" i="5"/>
  <c r="G4" i="4" s="1"/>
  <c r="F3" i="5"/>
  <c r="AP4" i="4" s="1"/>
  <c r="F3" i="25"/>
  <c r="M3" i="5"/>
  <c r="P4" i="4" s="1"/>
  <c r="D3" i="26"/>
  <c r="AA4" i="4"/>
  <c r="O4" i="4"/>
  <c r="AL88" i="4"/>
  <c r="AK89" i="4"/>
  <c r="AN62" i="4"/>
  <c r="AJ88" i="4"/>
  <c r="AN88" i="4"/>
  <c r="AE78" i="4"/>
  <c r="AD79" i="4"/>
  <c r="AH79" i="4"/>
  <c r="AC80" i="4"/>
  <c r="AG80" i="4"/>
  <c r="AF85" i="4"/>
  <c r="AD10" i="4"/>
  <c r="AD85" i="4"/>
  <c r="AE86" i="4"/>
  <c r="AD87" i="4"/>
  <c r="AH87" i="4"/>
  <c r="AG88" i="4"/>
  <c r="AI10" i="4"/>
  <c r="AM10" i="4"/>
  <c r="AK10" i="4"/>
  <c r="AI13" i="4"/>
  <c r="AF14" i="4"/>
  <c r="AD14" i="4"/>
  <c r="AI17" i="4"/>
  <c r="AL62" i="4"/>
  <c r="AK63" i="4"/>
  <c r="AI63" i="4"/>
  <c r="AM63" i="4"/>
  <c r="AJ64" i="4"/>
  <c r="AN64" i="4"/>
  <c r="AI65" i="4"/>
  <c r="AM65" i="4"/>
  <c r="AK67" i="4"/>
  <c r="AI67" i="4"/>
  <c r="AM67" i="4"/>
  <c r="AJ68" i="4"/>
  <c r="AN68" i="4"/>
  <c r="AL68" i="4"/>
  <c r="AI69" i="4"/>
  <c r="AM69" i="4"/>
  <c r="AL70" i="4"/>
  <c r="AJ70" i="4"/>
  <c r="AN70" i="4"/>
  <c r="AK71" i="4"/>
  <c r="AI71" i="4"/>
  <c r="AM71" i="4"/>
  <c r="AJ72" i="4"/>
  <c r="AN72" i="4"/>
  <c r="AL72" i="4"/>
  <c r="AI73" i="4"/>
  <c r="AM73" i="4"/>
  <c r="AK73" i="4"/>
  <c r="AL74" i="4"/>
  <c r="AJ74" i="4"/>
  <c r="AK75" i="4"/>
  <c r="AD76" i="4"/>
  <c r="AH76" i="4"/>
  <c r="AC77" i="4"/>
  <c r="AG77" i="4"/>
  <c r="AE77" i="4"/>
  <c r="AE83" i="4"/>
  <c r="AF8" i="4"/>
  <c r="AI9" i="4"/>
  <c r="AM9" i="4"/>
  <c r="AJ61" i="4"/>
  <c r="AN61" i="4"/>
  <c r="AI62" i="4"/>
  <c r="AM62" i="4"/>
  <c r="AF5" i="4"/>
  <c r="AE6" i="4"/>
  <c r="AD7" i="4"/>
  <c r="AH7" i="4"/>
  <c r="AC8" i="4"/>
  <c r="AG8" i="4"/>
  <c r="AI19" i="4"/>
  <c r="AM19" i="4"/>
  <c r="AK19" i="4"/>
  <c r="AJ20" i="4"/>
  <c r="AN20" i="4"/>
  <c r="AE21" i="4"/>
  <c r="AI21" i="4"/>
  <c r="AM21" i="4"/>
  <c r="AD22" i="4"/>
  <c r="AH22" i="4"/>
  <c r="AL22" i="4"/>
  <c r="AC23" i="4"/>
  <c r="AG23" i="4"/>
  <c r="AK23" i="4"/>
  <c r="AF24" i="4"/>
  <c r="AJ24" i="4"/>
  <c r="AN24" i="4"/>
  <c r="AE25" i="4"/>
  <c r="AI25" i="4"/>
  <c r="AM25" i="4"/>
  <c r="AD26" i="4"/>
  <c r="AH26" i="4"/>
  <c r="AE14" i="4"/>
  <c r="AD15" i="4"/>
  <c r="AH15" i="4"/>
  <c r="AC16" i="4"/>
  <c r="AG16" i="4"/>
  <c r="AE18" i="4"/>
  <c r="AD19" i="4"/>
  <c r="AH19" i="4"/>
  <c r="AC20" i="4"/>
  <c r="AG20" i="4"/>
  <c r="AF21" i="4"/>
  <c r="AE22" i="4"/>
  <c r="AD23" i="4"/>
  <c r="AH23" i="4"/>
  <c r="AC24" i="4"/>
  <c r="AG24" i="4"/>
  <c r="AF25" i="4"/>
  <c r="AE26" i="4"/>
  <c r="AC27" i="4"/>
  <c r="AG27" i="4"/>
  <c r="AF28" i="4"/>
  <c r="AE29" i="4"/>
  <c r="AD30" i="4"/>
  <c r="AH30" i="4"/>
  <c r="AC31" i="4"/>
  <c r="AG31" i="4"/>
  <c r="AF32" i="4"/>
  <c r="AE33" i="4"/>
  <c r="AD34" i="4"/>
  <c r="AH34" i="4"/>
  <c r="AI35" i="4"/>
  <c r="AM35" i="4"/>
  <c r="AF36" i="4"/>
  <c r="AE37" i="4"/>
  <c r="AD38" i="4"/>
  <c r="AH38" i="4"/>
  <c r="AC39" i="4"/>
  <c r="AG39" i="4"/>
  <c r="AF40" i="4"/>
  <c r="AE41" i="4"/>
  <c r="AD42" i="4"/>
  <c r="AH42" i="4"/>
  <c r="AC43" i="4"/>
  <c r="AG43" i="4"/>
  <c r="AF44" i="4"/>
  <c r="AE45" i="4"/>
  <c r="AD46" i="4"/>
  <c r="AH46" i="4"/>
  <c r="AC47" i="4"/>
  <c r="AG47" i="4"/>
  <c r="AF48" i="4"/>
  <c r="AE49" i="4"/>
  <c r="AD50" i="4"/>
  <c r="AH50" i="4"/>
  <c r="AC51" i="4"/>
  <c r="AG51" i="4"/>
  <c r="AF52" i="4"/>
  <c r="AE53" i="4"/>
  <c r="AD54" i="4"/>
  <c r="AH54" i="4"/>
  <c r="AC55" i="4"/>
  <c r="AG55" i="4"/>
  <c r="AF56" i="4"/>
  <c r="AE57" i="4"/>
  <c r="AN58" i="4"/>
  <c r="AF60" i="4"/>
  <c r="AI66" i="4"/>
  <c r="AM66" i="4"/>
  <c r="AL67" i="4"/>
  <c r="AK68" i="4"/>
  <c r="AJ69" i="4"/>
  <c r="AN69" i="4"/>
  <c r="AI70" i="4"/>
  <c r="AM70" i="4"/>
  <c r="AK70" i="4"/>
  <c r="AL71" i="4"/>
  <c r="AN71" i="4"/>
  <c r="AK72" i="4"/>
  <c r="AM72" i="4"/>
  <c r="AJ73" i="4"/>
  <c r="AN73" i="4"/>
  <c r="AL73" i="4"/>
  <c r="AI74" i="4"/>
  <c r="AM74" i="4"/>
  <c r="AK74" i="4"/>
  <c r="AL75" i="4"/>
  <c r="AJ75" i="4"/>
  <c r="AE76" i="4"/>
  <c r="AD77" i="4"/>
  <c r="AL77" i="4"/>
  <c r="AK84" i="4"/>
  <c r="AN85" i="4"/>
  <c r="AE91" i="4"/>
  <c r="AD27" i="4"/>
  <c r="AH27" i="4"/>
  <c r="AC28" i="4"/>
  <c r="AG28" i="4"/>
  <c r="AF29" i="4"/>
  <c r="AE30" i="4"/>
  <c r="AD31" i="4"/>
  <c r="AH31" i="4"/>
  <c r="AC32" i="4"/>
  <c r="AG32" i="4"/>
  <c r="AF33" i="4"/>
  <c r="AE34" i="4"/>
  <c r="AD35" i="4"/>
  <c r="AH35" i="4"/>
  <c r="AC36" i="4"/>
  <c r="AG36" i="4"/>
  <c r="AF37" i="4"/>
  <c r="AE38" i="4"/>
  <c r="AD39" i="4"/>
  <c r="AH39" i="4"/>
  <c r="AC40" i="4"/>
  <c r="AG40" i="4"/>
  <c r="AF41" i="4"/>
  <c r="AE42" i="4"/>
  <c r="AD43" i="4"/>
  <c r="AH43" i="4"/>
  <c r="AC44" i="4"/>
  <c r="AG44" i="4"/>
  <c r="AF45" i="4"/>
  <c r="AE46" i="4"/>
  <c r="AD47" i="4"/>
  <c r="AH47" i="4"/>
  <c r="AC48" i="4"/>
  <c r="AG48" i="4"/>
  <c r="AF49" i="4"/>
  <c r="AE50" i="4"/>
  <c r="AD51" i="4"/>
  <c r="AH51" i="4"/>
  <c r="AC52" i="4"/>
  <c r="AG52" i="4"/>
  <c r="AF53" i="4"/>
  <c r="AE54" i="4"/>
  <c r="AD55" i="4"/>
  <c r="AH55" i="4"/>
  <c r="AC56" i="4"/>
  <c r="AG56" i="4"/>
  <c r="AF57" i="4"/>
  <c r="AD59" i="4"/>
  <c r="AH59" i="4"/>
  <c r="AC60" i="4"/>
  <c r="AG60" i="4"/>
  <c r="AJ78" i="4"/>
  <c r="AN78" i="4"/>
  <c r="AL78" i="4"/>
  <c r="AI79" i="4"/>
  <c r="AM79" i="4"/>
  <c r="AK79" i="4"/>
  <c r="AK81" i="4"/>
  <c r="AM81" i="4"/>
  <c r="AI86" i="4"/>
  <c r="AM86" i="4"/>
  <c r="AL87" i="4"/>
  <c r="AK88" i="4"/>
  <c r="AN89" i="4"/>
  <c r="AI90" i="4"/>
  <c r="AM90" i="4"/>
  <c r="AL91" i="4"/>
  <c r="AL60" i="4"/>
  <c r="AI84" i="4"/>
  <c r="AJ85" i="4"/>
  <c r="AL85" i="4"/>
  <c r="AK90" i="4"/>
  <c r="AJ91" i="4"/>
  <c r="AG5" i="4"/>
  <c r="AK5" i="4"/>
  <c r="AL6" i="4"/>
  <c r="AF9" i="4"/>
  <c r="AM13" i="4"/>
  <c r="AJ17" i="4"/>
  <c r="AN17" i="4"/>
  <c r="AL17" i="4"/>
  <c r="AF18" i="4"/>
  <c r="AD18" i="4"/>
  <c r="AI57" i="4"/>
  <c r="AM57" i="4"/>
  <c r="AL58" i="4"/>
  <c r="AE65" i="4"/>
  <c r="AN66" i="4"/>
  <c r="AF68" i="4"/>
  <c r="AE69" i="4"/>
  <c r="AH74" i="4"/>
  <c r="AC75" i="4"/>
  <c r="AK77" i="4"/>
  <c r="AC81" i="4"/>
  <c r="AG81" i="4"/>
  <c r="AI81" i="4"/>
  <c r="AJ82" i="4"/>
  <c r="AN82" i="4"/>
  <c r="AI83" i="4"/>
  <c r="AM83" i="4"/>
  <c r="AL84" i="4"/>
  <c r="AE87" i="4"/>
  <c r="AC89" i="4"/>
  <c r="AG89" i="4"/>
  <c r="AI89" i="4"/>
  <c r="AJ90" i="4"/>
  <c r="AN90" i="4"/>
  <c r="AI91" i="4"/>
  <c r="AM91" i="4"/>
  <c r="AF10" i="4"/>
  <c r="AD11" i="4"/>
  <c r="AH11" i="4"/>
  <c r="AC12" i="4"/>
  <c r="AG12" i="4"/>
  <c r="AF13" i="4"/>
  <c r="AI15" i="4"/>
  <c r="AM15" i="4"/>
  <c r="AK15" i="4"/>
  <c r="AL16" i="4"/>
  <c r="AJ16" i="4"/>
  <c r="AN16" i="4"/>
  <c r="AM17" i="4"/>
  <c r="AJ62" i="4"/>
  <c r="AD63" i="4"/>
  <c r="AH63" i="4"/>
  <c r="AC64" i="4"/>
  <c r="AG64" i="4"/>
  <c r="AF65" i="4"/>
  <c r="AE66" i="4"/>
  <c r="AI76" i="4"/>
  <c r="AF77" i="4"/>
  <c r="AI78" i="4"/>
  <c r="AM78" i="4"/>
  <c r="AL79" i="4"/>
  <c r="AK80" i="4"/>
  <c r="AD81" i="4"/>
  <c r="AE82" i="4"/>
  <c r="AD83" i="4"/>
  <c r="AH83" i="4"/>
  <c r="AM89" i="4"/>
  <c r="AK9" i="4"/>
  <c r="AE9" i="4"/>
  <c r="AE61" i="4"/>
  <c r="AK61" i="4"/>
  <c r="AN5" i="4"/>
  <c r="AI6" i="4"/>
  <c r="AL7" i="4"/>
  <c r="AJ7" i="4"/>
  <c r="AK8" i="4"/>
  <c r="AE10" i="4"/>
  <c r="AI11" i="4"/>
  <c r="AK11" i="4"/>
  <c r="AN12" i="4"/>
  <c r="AN13" i="4"/>
  <c r="AF16" i="4"/>
  <c r="AM18" i="4"/>
  <c r="AK18" i="4"/>
  <c r="AD20" i="4"/>
  <c r="AH20" i="4"/>
  <c r="AC21" i="4"/>
  <c r="AG21" i="4"/>
  <c r="AF22" i="4"/>
  <c r="AE23" i="4"/>
  <c r="AD24" i="4"/>
  <c r="AH24" i="4"/>
  <c r="AC25" i="4"/>
  <c r="AG25" i="4"/>
  <c r="AL26" i="4"/>
  <c r="AK27" i="4"/>
  <c r="AJ5" i="4"/>
  <c r="AL5" i="4"/>
  <c r="AM6" i="4"/>
  <c r="AK6" i="4"/>
  <c r="AN7" i="4"/>
  <c r="AM11" i="4"/>
  <c r="AL12" i="4"/>
  <c r="AJ12" i="4"/>
  <c r="AJ13" i="4"/>
  <c r="AL13" i="4"/>
  <c r="AK17" i="4"/>
  <c r="AE17" i="4"/>
  <c r="AI18" i="4"/>
  <c r="AE5" i="4"/>
  <c r="AJ6" i="4"/>
  <c r="AN6" i="4"/>
  <c r="AF6" i="4"/>
  <c r="AI7" i="4"/>
  <c r="AM7" i="4"/>
  <c r="AK7" i="4"/>
  <c r="AL8" i="4"/>
  <c r="AN8" i="4"/>
  <c r="AJ9" i="4"/>
  <c r="AN9" i="4"/>
  <c r="AL9" i="4"/>
  <c r="AF12" i="4"/>
  <c r="AK13" i="4"/>
  <c r="AE13" i="4"/>
  <c r="AI14" i="4"/>
  <c r="AM14" i="4"/>
  <c r="AK14" i="4"/>
  <c r="AF17" i="4"/>
  <c r="AG79" i="4"/>
  <c r="AJ89" i="4"/>
  <c r="AD89" i="4"/>
  <c r="AJ28" i="4"/>
  <c r="AN28" i="4"/>
  <c r="AI29" i="4"/>
  <c r="AM29" i="4"/>
  <c r="AL30" i="4"/>
  <c r="AK31" i="4"/>
  <c r="AJ32" i="4"/>
  <c r="AN32" i="4"/>
  <c r="AI33" i="4"/>
  <c r="AM33" i="4"/>
  <c r="AL34" i="4"/>
  <c r="AE35" i="4"/>
  <c r="AJ36" i="4"/>
  <c r="AN36" i="4"/>
  <c r="AI37" i="4"/>
  <c r="AM37" i="4"/>
  <c r="AL38" i="4"/>
  <c r="AK39" i="4"/>
  <c r="AJ40" i="4"/>
  <c r="AN40" i="4"/>
  <c r="AI41" i="4"/>
  <c r="AM41" i="4"/>
  <c r="AL42" i="4"/>
  <c r="AK43" i="4"/>
  <c r="AJ44" i="4"/>
  <c r="AN44" i="4"/>
  <c r="AI45" i="4"/>
  <c r="AM45" i="4"/>
  <c r="AL46" i="4"/>
  <c r="AK47" i="4"/>
  <c r="AJ48" i="4"/>
  <c r="AN48" i="4"/>
  <c r="AI49" i="4"/>
  <c r="AM49" i="4"/>
  <c r="AL50" i="4"/>
  <c r="AK51" i="4"/>
  <c r="AJ52" i="4"/>
  <c r="AN52" i="4"/>
  <c r="AI53" i="4"/>
  <c r="AM53" i="4"/>
  <c r="AL54" i="4"/>
  <c r="AK55" i="4"/>
  <c r="AJ56" i="4"/>
  <c r="AN56" i="4"/>
  <c r="AL64" i="4"/>
  <c r="AF76" i="4"/>
  <c r="AF81" i="4"/>
  <c r="AL81" i="4"/>
  <c r="AC85" i="4"/>
  <c r="AI85" i="4"/>
  <c r="AG85" i="4"/>
  <c r="AM85" i="4"/>
  <c r="AI8" i="4"/>
  <c r="AM8" i="4"/>
  <c r="AC9" i="4"/>
  <c r="AG9" i="4"/>
  <c r="AJ10" i="4"/>
  <c r="AN10" i="4"/>
  <c r="AL10" i="4"/>
  <c r="AL11" i="4"/>
  <c r="AJ11" i="4"/>
  <c r="AN11" i="4"/>
  <c r="AK12" i="4"/>
  <c r="AI12" i="4"/>
  <c r="AM12" i="4"/>
  <c r="AC13" i="4"/>
  <c r="AG13" i="4"/>
  <c r="AJ14" i="4"/>
  <c r="AN14" i="4"/>
  <c r="AL14" i="4"/>
  <c r="AL15" i="4"/>
  <c r="AJ15" i="4"/>
  <c r="AN15" i="4"/>
  <c r="AK16" i="4"/>
  <c r="AI16" i="4"/>
  <c r="AM16" i="4"/>
  <c r="AC17" i="4"/>
  <c r="AG17" i="4"/>
  <c r="AJ18" i="4"/>
  <c r="AN18" i="4"/>
  <c r="AL18" i="4"/>
  <c r="AL19" i="4"/>
  <c r="AJ19" i="4"/>
  <c r="AN19" i="4"/>
  <c r="AK20" i="4"/>
  <c r="AI20" i="4"/>
  <c r="AM20" i="4"/>
  <c r="AJ21" i="4"/>
  <c r="AN21" i="4"/>
  <c r="AL21" i="4"/>
  <c r="AI22" i="4"/>
  <c r="AM22" i="4"/>
  <c r="AK22" i="4"/>
  <c r="AL23" i="4"/>
  <c r="AJ23" i="4"/>
  <c r="AN23" i="4"/>
  <c r="AK24" i="4"/>
  <c r="AI24" i="4"/>
  <c r="AM24" i="4"/>
  <c r="AJ25" i="4"/>
  <c r="AN25" i="4"/>
  <c r="AL25" i="4"/>
  <c r="AI26" i="4"/>
  <c r="AM26" i="4"/>
  <c r="AK26" i="4"/>
  <c r="AL27" i="4"/>
  <c r="AJ27" i="4"/>
  <c r="AN27" i="4"/>
  <c r="AK28" i="4"/>
  <c r="AJ29" i="4"/>
  <c r="AN29" i="4"/>
  <c r="AI30" i="4"/>
  <c r="AM30" i="4"/>
  <c r="AL31" i="4"/>
  <c r="AK32" i="4"/>
  <c r="AJ33" i="4"/>
  <c r="AN33" i="4"/>
  <c r="AI34" i="4"/>
  <c r="AM34" i="4"/>
  <c r="AL35" i="4"/>
  <c r="AK36" i="4"/>
  <c r="AJ37" i="4"/>
  <c r="AN37" i="4"/>
  <c r="AI38" i="4"/>
  <c r="AM38" i="4"/>
  <c r="AL39" i="4"/>
  <c r="AK40" i="4"/>
  <c r="AN75" i="4"/>
  <c r="AN83" i="4"/>
  <c r="AL89" i="4"/>
  <c r="AK69" i="4"/>
  <c r="AN74" i="4"/>
  <c r="AI75" i="4"/>
  <c r="AI77" i="4"/>
  <c r="AK78" i="4"/>
  <c r="AJ79" i="4"/>
  <c r="AM80" i="4"/>
  <c r="AL82" i="4"/>
  <c r="AK83" i="4"/>
  <c r="AG83" i="4"/>
  <c r="AN87" i="4"/>
  <c r="AI88" i="4"/>
  <c r="AJ41" i="4"/>
  <c r="AN41" i="4"/>
  <c r="AI42" i="4"/>
  <c r="AM42" i="4"/>
  <c r="AL43" i="4"/>
  <c r="AK44" i="4"/>
  <c r="AJ45" i="4"/>
  <c r="AN45" i="4"/>
  <c r="AI46" i="4"/>
  <c r="AM46" i="4"/>
  <c r="AL47" i="4"/>
  <c r="AK48" i="4"/>
  <c r="AJ49" i="4"/>
  <c r="AN49" i="4"/>
  <c r="AI50" i="4"/>
  <c r="AM50" i="4"/>
  <c r="AK50" i="4"/>
  <c r="AL51" i="4"/>
  <c r="AN51" i="4"/>
  <c r="AK52" i="4"/>
  <c r="AI52" i="4"/>
  <c r="AM52" i="4"/>
  <c r="AJ53" i="4"/>
  <c r="AN53" i="4"/>
  <c r="AL53" i="4"/>
  <c r="AI54" i="4"/>
  <c r="AM54" i="4"/>
  <c r="AK54" i="4"/>
  <c r="AL55" i="4"/>
  <c r="AJ55" i="4"/>
  <c r="AN55" i="4"/>
  <c r="AK56" i="4"/>
  <c r="AI56" i="4"/>
  <c r="AM56" i="4"/>
  <c r="AJ57" i="4"/>
  <c r="AN57" i="4"/>
  <c r="AL57" i="4"/>
  <c r="AI58" i="4"/>
  <c r="AM58" i="4"/>
  <c r="AK59" i="4"/>
  <c r="AI59" i="4"/>
  <c r="AM59" i="4"/>
  <c r="AJ60" i="4"/>
  <c r="AN60" i="4"/>
  <c r="AF61" i="4"/>
  <c r="AL63" i="4"/>
  <c r="AK64" i="4"/>
  <c r="AK65" i="4"/>
  <c r="AD70" i="4"/>
  <c r="AH70" i="4"/>
  <c r="AC71" i="4"/>
  <c r="AG71" i="4"/>
  <c r="AF72" i="4"/>
  <c r="AE73" i="4"/>
  <c r="AD74" i="4"/>
  <c r="AM76" i="4"/>
  <c r="AM77" i="4"/>
  <c r="AN79" i="4"/>
  <c r="AI80" i="4"/>
  <c r="AJ84" i="4"/>
  <c r="AN84" i="4"/>
  <c r="AK86" i="4"/>
  <c r="AJ87" i="4"/>
  <c r="AM88" i="4"/>
  <c r="AL90" i="4"/>
  <c r="AK91" i="4"/>
  <c r="AG91" i="4"/>
  <c r="AD58" i="4"/>
  <c r="AH58" i="4"/>
  <c r="AL59" i="4"/>
  <c r="AK60" i="4"/>
  <c r="AI61" i="4"/>
  <c r="AM61" i="4"/>
  <c r="AE62" i="4"/>
  <c r="AF64" i="4"/>
  <c r="AJ65" i="4"/>
  <c r="AN65" i="4"/>
  <c r="AL66" i="4"/>
  <c r="AJ66" i="4"/>
  <c r="AD67" i="4"/>
  <c r="AH67" i="4"/>
  <c r="AC68" i="4"/>
  <c r="AG68" i="4"/>
  <c r="AF69" i="4"/>
  <c r="AE70" i="4"/>
  <c r="AD71" i="4"/>
  <c r="AH71" i="4"/>
  <c r="AC72" i="4"/>
  <c r="AG72" i="4"/>
  <c r="AF73" i="4"/>
  <c r="AE74" i="4"/>
  <c r="AD75" i="4"/>
  <c r="AH75" i="4"/>
  <c r="AL76" i="4"/>
  <c r="AJ76" i="4"/>
  <c r="AN76" i="4"/>
  <c r="AJ77" i="4"/>
  <c r="AN77" i="4"/>
  <c r="AE79" i="4"/>
  <c r="AL80" i="4"/>
  <c r="AJ80" i="4"/>
  <c r="AN80" i="4"/>
  <c r="AJ81" i="4"/>
  <c r="AN81" i="4"/>
  <c r="AI82" i="4"/>
  <c r="AM82" i="4"/>
  <c r="AK82" i="4"/>
  <c r="AL83" i="4"/>
  <c r="AJ83" i="4"/>
  <c r="AG84" i="4"/>
  <c r="AM84" i="4"/>
  <c r="AK85" i="4"/>
  <c r="AJ86" i="4"/>
  <c r="AN86" i="4"/>
  <c r="AL86" i="4"/>
  <c r="AI87" i="4"/>
  <c r="AM87" i="4"/>
  <c r="AK87" i="4"/>
  <c r="AG87" i="4"/>
  <c r="AF89" i="4"/>
  <c r="AE90" i="4"/>
  <c r="AD91" i="4"/>
  <c r="AH91" i="4"/>
  <c r="AN91" i="4"/>
  <c r="AI5" i="4"/>
  <c r="AJ8" i="4"/>
  <c r="AC5" i="4"/>
  <c r="AM5" i="4"/>
  <c r="AH6" i="4"/>
  <c r="AG7" i="4"/>
  <c r="AD8" i="4"/>
  <c r="AH8" i="4"/>
  <c r="AH10" i="4"/>
  <c r="AG11" i="4"/>
  <c r="AD12" i="4"/>
  <c r="AH12" i="4"/>
  <c r="AH14" i="4"/>
  <c r="AG15" i="4"/>
  <c r="AD16" i="4"/>
  <c r="AH16" i="4"/>
  <c r="AH18" i="4"/>
  <c r="AG19" i="4"/>
  <c r="AC7" i="4"/>
  <c r="AC15" i="4"/>
  <c r="AE7" i="4"/>
  <c r="AE11" i="4"/>
  <c r="AE15" i="4"/>
  <c r="AE19" i="4"/>
  <c r="AC11" i="4"/>
  <c r="AC19" i="4"/>
  <c r="AD6" i="4"/>
  <c r="AF20" i="4"/>
  <c r="AL20" i="4"/>
  <c r="AK21" i="4"/>
  <c r="AJ22" i="4"/>
  <c r="AN22" i="4"/>
  <c r="AI23" i="4"/>
  <c r="AM23" i="4"/>
  <c r="AL24" i="4"/>
  <c r="AK25" i="4"/>
  <c r="AF26" i="4"/>
  <c r="AJ26" i="4"/>
  <c r="AN26" i="4"/>
  <c r="AE27" i="4"/>
  <c r="AI27" i="4"/>
  <c r="AM27" i="4"/>
  <c r="AD28" i="4"/>
  <c r="AH28" i="4"/>
  <c r="AL28" i="4"/>
  <c r="AC29" i="4"/>
  <c r="AG29" i="4"/>
  <c r="AK29" i="4"/>
  <c r="AF30" i="4"/>
  <c r="AJ30" i="4"/>
  <c r="AN30" i="4"/>
  <c r="AE31" i="4"/>
  <c r="AI31" i="4"/>
  <c r="AM31" i="4"/>
  <c r="AD32" i="4"/>
  <c r="AH32" i="4"/>
  <c r="AL32" i="4"/>
  <c r="AC33" i="4"/>
  <c r="AG33" i="4"/>
  <c r="AK33" i="4"/>
  <c r="AF34" i="4"/>
  <c r="AJ34" i="4"/>
  <c r="AN34" i="4"/>
  <c r="AF35" i="4"/>
  <c r="AK35" i="4"/>
  <c r="AD5" i="4"/>
  <c r="AH5" i="4"/>
  <c r="AC6" i="4"/>
  <c r="AG6" i="4"/>
  <c r="AF7" i="4"/>
  <c r="AE8" i="4"/>
  <c r="AD9" i="4"/>
  <c r="AH9" i="4"/>
  <c r="AC10" i="4"/>
  <c r="AG10" i="4"/>
  <c r="AF11" i="4"/>
  <c r="AE12" i="4"/>
  <c r="AD13" i="4"/>
  <c r="AH13" i="4"/>
  <c r="AC14" i="4"/>
  <c r="AG14" i="4"/>
  <c r="AF15" i="4"/>
  <c r="AE16" i="4"/>
  <c r="AD17" i="4"/>
  <c r="AH17" i="4"/>
  <c r="AC18" i="4"/>
  <c r="AG18" i="4"/>
  <c r="AF19" i="4"/>
  <c r="AE20" i="4"/>
  <c r="AD21" i="4"/>
  <c r="AH21" i="4"/>
  <c r="AC22" i="4"/>
  <c r="AG22" i="4"/>
  <c r="AF23" i="4"/>
  <c r="AE24" i="4"/>
  <c r="AD25" i="4"/>
  <c r="AH25" i="4"/>
  <c r="AC26" i="4"/>
  <c r="AG26" i="4"/>
  <c r="AF27" i="4"/>
  <c r="AE28" i="4"/>
  <c r="AI28" i="4"/>
  <c r="AM28" i="4"/>
  <c r="AD29" i="4"/>
  <c r="AH29" i="4"/>
  <c r="AL29" i="4"/>
  <c r="AC30" i="4"/>
  <c r="AG30" i="4"/>
  <c r="AK30" i="4"/>
  <c r="AF31" i="4"/>
  <c r="AJ31" i="4"/>
  <c r="AN31" i="4"/>
  <c r="AE32" i="4"/>
  <c r="AI32" i="4"/>
  <c r="AM32" i="4"/>
  <c r="AD33" i="4"/>
  <c r="AH33" i="4"/>
  <c r="AL33" i="4"/>
  <c r="AC34" i="4"/>
  <c r="AG34" i="4"/>
  <c r="AK34" i="4"/>
  <c r="AG35" i="4"/>
  <c r="AC35" i="4"/>
  <c r="AN35" i="4"/>
  <c r="AJ35" i="4"/>
  <c r="AD36" i="4"/>
  <c r="AH36" i="4"/>
  <c r="AL36" i="4"/>
  <c r="AC37" i="4"/>
  <c r="AG37" i="4"/>
  <c r="AK37" i="4"/>
  <c r="AF38" i="4"/>
  <c r="AJ38" i="4"/>
  <c r="AN38" i="4"/>
  <c r="AE39" i="4"/>
  <c r="AI39" i="4"/>
  <c r="AM39" i="4"/>
  <c r="AD40" i="4"/>
  <c r="AH40" i="4"/>
  <c r="AL40" i="4"/>
  <c r="AC41" i="4"/>
  <c r="AG41" i="4"/>
  <c r="AK41" i="4"/>
  <c r="AF42" i="4"/>
  <c r="AJ42" i="4"/>
  <c r="AN42" i="4"/>
  <c r="AE43" i="4"/>
  <c r="AI43" i="4"/>
  <c r="AM43" i="4"/>
  <c r="AD44" i="4"/>
  <c r="AH44" i="4"/>
  <c r="AL44" i="4"/>
  <c r="AC45" i="4"/>
  <c r="AG45" i="4"/>
  <c r="AK45" i="4"/>
  <c r="AF46" i="4"/>
  <c r="AJ46" i="4"/>
  <c r="AN46" i="4"/>
  <c r="AE47" i="4"/>
  <c r="AI47" i="4"/>
  <c r="AM47" i="4"/>
  <c r="AD48" i="4"/>
  <c r="AH48" i="4"/>
  <c r="AL48" i="4"/>
  <c r="AC49" i="4"/>
  <c r="AG49" i="4"/>
  <c r="AK49" i="4"/>
  <c r="AF50" i="4"/>
  <c r="AJ50" i="4"/>
  <c r="AN50" i="4"/>
  <c r="AE51" i="4"/>
  <c r="AI51" i="4"/>
  <c r="AM51" i="4"/>
  <c r="AD52" i="4"/>
  <c r="AH52" i="4"/>
  <c r="AL52" i="4"/>
  <c r="AC53" i="4"/>
  <c r="AG53" i="4"/>
  <c r="AK53" i="4"/>
  <c r="AF54" i="4"/>
  <c r="AJ54" i="4"/>
  <c r="AN54" i="4"/>
  <c r="AE55" i="4"/>
  <c r="AI55" i="4"/>
  <c r="AM55" i="4"/>
  <c r="AD56" i="4"/>
  <c r="AH56" i="4"/>
  <c r="AL56" i="4"/>
  <c r="AC57" i="4"/>
  <c r="AG57" i="4"/>
  <c r="AK57" i="4"/>
  <c r="AJ58" i="4"/>
  <c r="AH60" i="4"/>
  <c r="AG61" i="4"/>
  <c r="AD62" i="4"/>
  <c r="AH62" i="4"/>
  <c r="AH64" i="4"/>
  <c r="AG65" i="4"/>
  <c r="AD66" i="4"/>
  <c r="AH66" i="4"/>
  <c r="AE36" i="4"/>
  <c r="AI36" i="4"/>
  <c r="AM36" i="4"/>
  <c r="AD37" i="4"/>
  <c r="AH37" i="4"/>
  <c r="AL37" i="4"/>
  <c r="AC38" i="4"/>
  <c r="AG38" i="4"/>
  <c r="AK38" i="4"/>
  <c r="AF39" i="4"/>
  <c r="AJ39" i="4"/>
  <c r="AN39" i="4"/>
  <c r="AE40" i="4"/>
  <c r="AI40" i="4"/>
  <c r="AM40" i="4"/>
  <c r="AD41" i="4"/>
  <c r="AH41" i="4"/>
  <c r="AL41" i="4"/>
  <c r="AC42" i="4"/>
  <c r="AG42" i="4"/>
  <c r="AK42" i="4"/>
  <c r="AF43" i="4"/>
  <c r="AJ43" i="4"/>
  <c r="AN43" i="4"/>
  <c r="AE44" i="4"/>
  <c r="AI44" i="4"/>
  <c r="AM44" i="4"/>
  <c r="AD45" i="4"/>
  <c r="AH45" i="4"/>
  <c r="AL45" i="4"/>
  <c r="AC46" i="4"/>
  <c r="AG46" i="4"/>
  <c r="AK46" i="4"/>
  <c r="AF47" i="4"/>
  <c r="AJ47" i="4"/>
  <c r="AN47" i="4"/>
  <c r="AE48" i="4"/>
  <c r="AI48" i="4"/>
  <c r="AM48" i="4"/>
  <c r="AD49" i="4"/>
  <c r="AH49" i="4"/>
  <c r="AL49" i="4"/>
  <c r="AC50" i="4"/>
  <c r="AG50" i="4"/>
  <c r="AF51" i="4"/>
  <c r="AJ51" i="4"/>
  <c r="AE52" i="4"/>
  <c r="AD53" i="4"/>
  <c r="AH53" i="4"/>
  <c r="AC54" i="4"/>
  <c r="AG54" i="4"/>
  <c r="AF55" i="4"/>
  <c r="AE56" i="4"/>
  <c r="AD57" i="4"/>
  <c r="AH57" i="4"/>
  <c r="AC58" i="4"/>
  <c r="AF58" i="4"/>
  <c r="AE58" i="4"/>
  <c r="AK58" i="4"/>
  <c r="AG58" i="4"/>
  <c r="AC59" i="4"/>
  <c r="AG59" i="4"/>
  <c r="AE59" i="4"/>
  <c r="AD60" i="4"/>
  <c r="AC61" i="4"/>
  <c r="AF62" i="4"/>
  <c r="AC63" i="4"/>
  <c r="AG63" i="4"/>
  <c r="AE63" i="4"/>
  <c r="AD64" i="4"/>
  <c r="AC65" i="4"/>
  <c r="AF66" i="4"/>
  <c r="AC67" i="4"/>
  <c r="AG67" i="4"/>
  <c r="AE67" i="4"/>
  <c r="AD68" i="4"/>
  <c r="AH68" i="4"/>
  <c r="AC69" i="4"/>
  <c r="AG69" i="4"/>
  <c r="AF70" i="4"/>
  <c r="AE71" i="4"/>
  <c r="AD72" i="4"/>
  <c r="AH72" i="4"/>
  <c r="AC73" i="4"/>
  <c r="AG73" i="4"/>
  <c r="AF74" i="4"/>
  <c r="AE75" i="4"/>
  <c r="AK76" i="4"/>
  <c r="AD78" i="4"/>
  <c r="AD82" i="4"/>
  <c r="AD86" i="4"/>
  <c r="AD90" i="4"/>
  <c r="AF59" i="4"/>
  <c r="AJ59" i="4"/>
  <c r="AN59" i="4"/>
  <c r="AE60" i="4"/>
  <c r="AI60" i="4"/>
  <c r="AM60" i="4"/>
  <c r="AD61" i="4"/>
  <c r="AH61" i="4"/>
  <c r="AL61" i="4"/>
  <c r="AC62" i="4"/>
  <c r="AG62" i="4"/>
  <c r="AK62" i="4"/>
  <c r="AF63" i="4"/>
  <c r="AJ63" i="4"/>
  <c r="AN63" i="4"/>
  <c r="AE64" i="4"/>
  <c r="AI64" i="4"/>
  <c r="AM64" i="4"/>
  <c r="AD65" i="4"/>
  <c r="AH65" i="4"/>
  <c r="AL65" i="4"/>
  <c r="AC66" i="4"/>
  <c r="AG66" i="4"/>
  <c r="AK66" i="4"/>
  <c r="AF67" i="4"/>
  <c r="AJ67" i="4"/>
  <c r="AN67" i="4"/>
  <c r="AE68" i="4"/>
  <c r="AI68" i="4"/>
  <c r="AM68" i="4"/>
  <c r="AD69" i="4"/>
  <c r="AH69" i="4"/>
  <c r="AL69" i="4"/>
  <c r="AC70" i="4"/>
  <c r="AG70" i="4"/>
  <c r="AF71" i="4"/>
  <c r="AJ71" i="4"/>
  <c r="AE72" i="4"/>
  <c r="AI72" i="4"/>
  <c r="AD73" i="4"/>
  <c r="AH73" i="4"/>
  <c r="AC74" i="4"/>
  <c r="AG74" i="4"/>
  <c r="AF75" i="4"/>
  <c r="AG76" i="4"/>
  <c r="AG78" i="4"/>
  <c r="AE80" i="4"/>
  <c r="AE81" i="4"/>
  <c r="AG82" i="4"/>
  <c r="AC84" i="4"/>
  <c r="AE84" i="4"/>
  <c r="AE85" i="4"/>
  <c r="AG86" i="4"/>
  <c r="AC88" i="4"/>
  <c r="AE88" i="4"/>
  <c r="AE89" i="4"/>
  <c r="AG90" i="4"/>
  <c r="AM75" i="4"/>
  <c r="AG75" i="4"/>
  <c r="AC76" i="4"/>
  <c r="AH77" i="4"/>
  <c r="AF78" i="4"/>
  <c r="AH78" i="4"/>
  <c r="AC79" i="4"/>
  <c r="AD80" i="4"/>
  <c r="AH80" i="4"/>
  <c r="AF80" i="4"/>
  <c r="AH81" i="4"/>
  <c r="AF82" i="4"/>
  <c r="AH82" i="4"/>
  <c r="AC83" i="4"/>
  <c r="AD84" i="4"/>
  <c r="AH84" i="4"/>
  <c r="AF84" i="4"/>
  <c r="AH85" i="4"/>
  <c r="AF86" i="4"/>
  <c r="AH86" i="4"/>
  <c r="AC87" i="4"/>
  <c r="AD88" i="4"/>
  <c r="AH88" i="4"/>
  <c r="AF88" i="4"/>
  <c r="AH89" i="4"/>
  <c r="AF90" i="4"/>
  <c r="AH90" i="4"/>
  <c r="AC91" i="4"/>
  <c r="AC78" i="4"/>
  <c r="AF79" i="4"/>
  <c r="AC82" i="4"/>
  <c r="AF83" i="4"/>
  <c r="AC86" i="4"/>
  <c r="AF87" i="4"/>
  <c r="AC90" i="4"/>
  <c r="AF91" i="4"/>
  <c r="K4" i="4" l="1"/>
  <c r="U4" i="4"/>
  <c r="Q4" i="4"/>
  <c r="W4" i="4"/>
  <c r="AU4" i="4"/>
  <c r="V4" i="4"/>
  <c r="AR4" i="4"/>
  <c r="AT4" i="4"/>
  <c r="J4" i="4"/>
  <c r="AW4" i="4" s="1"/>
  <c r="X4" i="4"/>
  <c r="L4" i="4"/>
  <c r="F4" i="4"/>
  <c r="AS4" i="4" s="1"/>
  <c r="N4" i="4"/>
  <c r="AB4" i="4"/>
  <c r="M4" i="4"/>
  <c r="S4" i="4"/>
  <c r="Y4" i="4"/>
  <c r="AK4" i="4" s="1"/>
  <c r="T4" i="4"/>
  <c r="Z4" i="4"/>
  <c r="AF4" i="4" s="1"/>
  <c r="AM4" i="4"/>
  <c r="AG4" i="4"/>
  <c r="AC4" i="4"/>
  <c r="AI4" i="4"/>
  <c r="AN4" i="4" l="1"/>
  <c r="AJ4" i="4"/>
  <c r="AD4" i="4"/>
  <c r="AL4" i="4"/>
  <c r="AH4" i="4"/>
  <c r="AE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2" authorId="0" shapeId="0" xr:uid="{D71F27CD-05EC-4855-9459-E023FFA4C9FA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09797D80-56AB-458F-A094-2A371D4ABEBA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66C28AC2-CAC8-4EAD-AD79-A64A71B479E1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1932F092-4019-40A1-AECC-2D494B7202A8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230D99AA-75FF-4AC2-906B-49956006B702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AB8F3EA9-D291-48CF-A005-F44F5A1C9A76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BFC31955-0F7D-4288-A7C7-A1B99BF43C8B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F16A5AE8-ADA6-4106-974A-0B3B65BA5EB7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6DF378DE-37F2-4821-B810-6F51BB3B79BA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1B485837-889C-4C5E-B925-A38BBE1BA029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E57FFED7-60D0-4CE6-A163-854534564874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2" authorId="0" shapeId="0" xr:uid="{9BDECF2F-E227-46F3-AE80-037A1BFD445B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40382EFC-29AB-40F3-9A3A-373FD99CC5F4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9119ACA6-C895-4038-8B5B-44BE9C6D0D50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51775B25-2439-4B01-BC22-5DE5550A90BE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AFDB57A4-6BA4-460E-A082-BB6FEE3D67D1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2AE033B7-625D-4685-9EEE-B90292ECBF52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BA9B259D-C572-43D4-ABF0-61DD3F0E234E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807F0FA3-91DD-4D17-AEA3-C2BE9A8390F3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392C2BC8-A2FF-47CE-9060-0E1EC9F6D79E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3B188B72-A1B3-4B07-8281-B5E91ECCE301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EEA270F9-18D4-420C-AAAC-2329BE6127CD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sharedStrings.xml><?xml version="1.0" encoding="utf-8"?>
<sst xmlns="http://schemas.openxmlformats.org/spreadsheetml/2006/main" count="899" uniqueCount="200">
  <si>
    <t>State</t>
  </si>
  <si>
    <t>FIPS code</t>
  </si>
  <si>
    <t>County</t>
  </si>
  <si>
    <t>Model Country</t>
  </si>
  <si>
    <t>Model Agency</t>
  </si>
  <si>
    <t>Atmosphere Resolution(Lon x Lat)</t>
  </si>
  <si>
    <t>Ensemble Used</t>
  </si>
  <si>
    <t>bcc-csm1-1</t>
  </si>
  <si>
    <t>China</t>
  </si>
  <si>
    <t>Beijing Climate Center, China Meteorological Administration</t>
  </si>
  <si>
    <t>2.8 deg x 2.8 deg</t>
  </si>
  <si>
    <t>r1i1p1</t>
  </si>
  <si>
    <t>bcc-csm1-1-m</t>
  </si>
  <si>
    <t>1.12 deg x 1.12 deg</t>
  </si>
  <si>
    <t>BNU-ESM</t>
  </si>
  <si>
    <t>College of Global Change and Earth System Science, Beijing Normal University, China</t>
  </si>
  <si>
    <t>CanESM2</t>
  </si>
  <si>
    <t>Canada</t>
  </si>
  <si>
    <t>Canadian Centre for Climate Modeling and Analysis</t>
  </si>
  <si>
    <t>CCSM4</t>
  </si>
  <si>
    <t>USA</t>
  </si>
  <si>
    <t>National Center of Atmospheric Research, USA</t>
  </si>
  <si>
    <t>1.25 deg x 0.94 deg</t>
  </si>
  <si>
    <t>r6i1p1</t>
  </si>
  <si>
    <t>CNRM-CM5</t>
  </si>
  <si>
    <t>France</t>
  </si>
  <si>
    <t>National Centre of Meteorological Research, France</t>
  </si>
  <si>
    <t>1.4 deg x 1.4 deg</t>
  </si>
  <si>
    <t>CSIRO-Mk3-6-0</t>
  </si>
  <si>
    <t>Australia</t>
  </si>
  <si>
    <t>Commonwealth Scientific and Industrial Research Organization/Queensland Climate Change Centre of Excellence, Australia</t>
  </si>
  <si>
    <t>1.8 deg x 1.8 deg</t>
  </si>
  <si>
    <t>GFDL-ESM2M</t>
  </si>
  <si>
    <t>NOAA Geophysical Fluid Dynamics Laboratory, USA</t>
  </si>
  <si>
    <t>2.5 deg x 2.0 deg</t>
  </si>
  <si>
    <t>GFDL-ESM2G</t>
  </si>
  <si>
    <t>HadGEM2-ES</t>
  </si>
  <si>
    <t>United Kingdom</t>
  </si>
  <si>
    <t>Met Office Hadley Center, UK</t>
  </si>
  <si>
    <t>1.88 deg x 1.25 deg</t>
  </si>
  <si>
    <t>HadGEM2-CC</t>
  </si>
  <si>
    <t>inmcm4</t>
  </si>
  <si>
    <t>Russia</t>
  </si>
  <si>
    <t>Institute for Numerical Mathematics, Russia</t>
  </si>
  <si>
    <t>2.0 deg x 1.5 deg</t>
  </si>
  <si>
    <t>IPSL-CM5A-LR</t>
  </si>
  <si>
    <t>Institut Pierre Simon Laplace, France</t>
  </si>
  <si>
    <t>3.75 deg x 1.8 deg</t>
  </si>
  <si>
    <t>IPSL-CM5A-MR</t>
  </si>
  <si>
    <t>2.5 deg x 1.25 deg</t>
  </si>
  <si>
    <t>IPSL-CM5B-LR</t>
  </si>
  <si>
    <t>2.75 deg x 1.8 deg</t>
  </si>
  <si>
    <t>MIROC5</t>
  </si>
  <si>
    <t>Japan</t>
  </si>
  <si>
    <t>Atmosphere and Ocean Research Institute (The University of Tokyo), National Institute for Environmental Studies,and Japan Agency for Marine-Earth Science and Technology</t>
  </si>
  <si>
    <t>MIROC-ESM</t>
  </si>
  <si>
    <t>Japan Agency for Marine-Earth Science and Technology, Atmosphere and Ocean Research Institute (The University of Tokyo), and National Institute for Environmental Studies</t>
  </si>
  <si>
    <t>MIROC-ESM-CHEM</t>
  </si>
  <si>
    <t>MRI-CGCM3</t>
  </si>
  <si>
    <t>Meteorological Research Institute, Japan</t>
  </si>
  <si>
    <t>1.1 deg x 1.1 deg</t>
  </si>
  <si>
    <t>NorESM1-M</t>
  </si>
  <si>
    <t>Norway</t>
  </si>
  <si>
    <t>Norwegian Climate Center, Norway</t>
  </si>
  <si>
    <t>2.5 deg x 1.9 deg</t>
  </si>
  <si>
    <t>Multi-Model Average</t>
  </si>
  <si>
    <t>Minimum Model Value</t>
  </si>
  <si>
    <t>Maximum</t>
  </si>
  <si>
    <t>Standard Deviation</t>
  </si>
  <si>
    <t>Outlier lower threshold (mean - 3 std dev)</t>
  </si>
  <si>
    <t>Outlier upper threshold (mean + 3 std dev)</t>
  </si>
  <si>
    <t>(2021-2040) - historical</t>
  </si>
  <si>
    <t>(2041-2060) - historical</t>
  </si>
  <si>
    <t>Verify county order is same in all sheets</t>
  </si>
  <si>
    <t>County Weight</t>
  </si>
  <si>
    <t>Growing degree days</t>
  </si>
  <si>
    <t>Killing degree days</t>
  </si>
  <si>
    <t>Vapor Pressure Deficit</t>
  </si>
  <si>
    <t>1981-2020</t>
  </si>
  <si>
    <t>FIPS Code</t>
  </si>
  <si>
    <t>Weight</t>
  </si>
  <si>
    <t>t</t>
  </si>
  <si>
    <t>fips_code</t>
  </si>
  <si>
    <t>gdd_historical</t>
  </si>
  <si>
    <t>gdd_mean_change_2030</t>
  </si>
  <si>
    <t>gdd_max_change_2030</t>
  </si>
  <si>
    <t>gdd_min_change_2030</t>
  </si>
  <si>
    <t>gdd_mean_change_2050</t>
  </si>
  <si>
    <t>gdd_max_change_2050</t>
  </si>
  <si>
    <t>gdd_min_change_2050</t>
  </si>
  <si>
    <t>kdd_historical</t>
  </si>
  <si>
    <t>kdd_mean_change_2030</t>
  </si>
  <si>
    <t>kdd_max_change_2030</t>
  </si>
  <si>
    <t>kdd_min_change_2030</t>
  </si>
  <si>
    <t>kdd_mean_change_2050</t>
  </si>
  <si>
    <t>kdd_max_change_2050</t>
  </si>
  <si>
    <t>kdd_min_change_2050</t>
  </si>
  <si>
    <t>Minnesota</t>
  </si>
  <si>
    <t>Aitkin</t>
  </si>
  <si>
    <t>Anoka</t>
  </si>
  <si>
    <t>Becker</t>
  </si>
  <si>
    <t>Beltrami</t>
  </si>
  <si>
    <t>Benton</t>
  </si>
  <si>
    <t>Big Stone</t>
  </si>
  <si>
    <t>Blue Earth</t>
  </si>
  <si>
    <t>Brown</t>
  </si>
  <si>
    <t>Carlton</t>
  </si>
  <si>
    <t>Carver</t>
  </si>
  <si>
    <t>Cass</t>
  </si>
  <si>
    <t>Chippewa</t>
  </si>
  <si>
    <t>Chisago</t>
  </si>
  <si>
    <t>Clay</t>
  </si>
  <si>
    <t>Clearwater</t>
  </si>
  <si>
    <t>Cook</t>
  </si>
  <si>
    <t>Cottonwood</t>
  </si>
  <si>
    <t>Crow Wing</t>
  </si>
  <si>
    <t>Dakota</t>
  </si>
  <si>
    <t>Dodge</t>
  </si>
  <si>
    <t>Douglas</t>
  </si>
  <si>
    <t>Faribault</t>
  </si>
  <si>
    <t>Fillmore</t>
  </si>
  <si>
    <t>Freeborn</t>
  </si>
  <si>
    <t>Goodhue</t>
  </si>
  <si>
    <t>Grant</t>
  </si>
  <si>
    <t>Hennepin</t>
  </si>
  <si>
    <t>Houston</t>
  </si>
  <si>
    <t>Hubbard</t>
  </si>
  <si>
    <t>Isanti</t>
  </si>
  <si>
    <t>Itasca</t>
  </si>
  <si>
    <t>Jackson</t>
  </si>
  <si>
    <t>Kanabec</t>
  </si>
  <si>
    <t>Kandiyohi</t>
  </si>
  <si>
    <t>Kittson</t>
  </si>
  <si>
    <t>Koochiching</t>
  </si>
  <si>
    <t>Lac qui Parle</t>
  </si>
  <si>
    <t>Lake</t>
  </si>
  <si>
    <t>Lake of the Woods</t>
  </si>
  <si>
    <t>Le Sueur</t>
  </si>
  <si>
    <t>Lincoln</t>
  </si>
  <si>
    <t>Lyon</t>
  </si>
  <si>
    <t>McLeod</t>
  </si>
  <si>
    <t>Mahnomen</t>
  </si>
  <si>
    <t>Marshall</t>
  </si>
  <si>
    <t>Martin</t>
  </si>
  <si>
    <t>Meeker</t>
  </si>
  <si>
    <t>Mille Lacs</t>
  </si>
  <si>
    <t>Morrison</t>
  </si>
  <si>
    <t>Mower</t>
  </si>
  <si>
    <t>Murray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</si>
  <si>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</si>
  <si>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</si>
  <si>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</si>
  <si>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</si>
  <si>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</si>
  <si>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</si>
  <si>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</si>
  <si>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</si>
  <si>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Polk</t>
  </si>
  <si>
    <t>Pope</t>
  </si>
  <si>
    <t>Ramsey</t>
  </si>
  <si>
    <t>Red Lake</t>
  </si>
  <si>
    <t>Redwood</t>
  </si>
  <si>
    <t>Renville</t>
  </si>
  <si>
    <t>Rice</t>
  </si>
  <si>
    <t>Rock</t>
  </si>
  <si>
    <t>Roseau</t>
  </si>
  <si>
    <t>St Louis</t>
  </si>
  <si>
    <t>Scott</t>
  </si>
  <si>
    <t>Sherburne</t>
  </si>
  <si>
    <t>Sibley</t>
  </si>
  <si>
    <t>Stearns</t>
  </si>
  <si>
    <t>Steele</t>
  </si>
  <si>
    <t>Stevens</t>
  </si>
  <si>
    <t>Swift</t>
  </si>
  <si>
    <t>Todd</t>
  </si>
  <si>
    <t>Traverse</t>
  </si>
  <si>
    <t>Wabasha</t>
  </si>
  <si>
    <t>Wadena</t>
  </si>
  <si>
    <t>Waseca</t>
  </si>
  <si>
    <t>Washington</t>
  </si>
  <si>
    <t>Watonwan</t>
  </si>
  <si>
    <t>Wilkin</t>
  </si>
  <si>
    <t>Winona</t>
  </si>
  <si>
    <t>Wright</t>
  </si>
  <si>
    <t>Yellow Medicine</t>
  </si>
  <si>
    <t>Multi Model Mean</t>
  </si>
  <si>
    <t>Historical</t>
  </si>
  <si>
    <t>% change by 2050</t>
  </si>
  <si>
    <t>% change by 2030</t>
  </si>
  <si>
    <t>Minnesota
GridMET
1981-2020</t>
  </si>
  <si>
    <t>Minnesota
PRISM
1981-2020</t>
  </si>
  <si>
    <t>yield_historical</t>
  </si>
  <si>
    <t>yield_2030</t>
  </si>
  <si>
    <t>yield_2050</t>
  </si>
  <si>
    <t>yield_climate_2030</t>
  </si>
  <si>
    <t>yield_climate_2050</t>
  </si>
  <si>
    <t>acreage_historical</t>
  </si>
  <si>
    <t>economic_acreage_2030</t>
  </si>
  <si>
    <t>economic_acreage_2050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</si>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</sst>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"/>
    <numFmt numFmtId="165" formatCode="0.0000"/>
    <numFmt numFmtId="166" formatCode="_(* #,##0_);_(* \(#,##0\);_(* &quot;-&quot;??_);_(@_)"/>
    <numFmt numFmtId="167" formatCode="_(* #,##0.000_);_(* \(#,##0.000\);_(* &quot;-&quot;??_);_(@_)"/>
  </numFmts>
  <fonts count="25" x14ac:knownFonts="1">
    <font>
      <sz val="10"/>
      <color rgb="FF000000"/>
      <name val="Arial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202124"/>
      <name val="Lato"/>
      <family val="2"/>
    </font>
    <font>
      <b/>
      <sz val="9"/>
      <color theme="1"/>
      <name val="Arial"/>
      <family val="2"/>
    </font>
    <font>
      <b/>
      <sz val="9"/>
      <color rgb="FF202124"/>
      <name val="Lato"/>
      <family val="2"/>
    </font>
    <font>
      <b/>
      <sz val="9"/>
      <color rgb="FF000000"/>
      <name val="Roboto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9"/>
      <color rgb="FF333333"/>
      <name val="Arial"/>
      <family val="2"/>
      <scheme val="major"/>
    </font>
    <font>
      <sz val="9"/>
      <color rgb="FF000000"/>
      <name val="Arial"/>
      <family val="2"/>
      <scheme val="major"/>
    </font>
    <font>
      <u/>
      <sz val="9"/>
      <color rgb="FF428BCA"/>
      <name val="Arial"/>
      <family val="2"/>
      <scheme val="major"/>
    </font>
    <font>
      <sz val="9"/>
      <color rgb="FF333333"/>
      <name val="Arial"/>
      <family val="2"/>
      <scheme val="major"/>
    </font>
    <font>
      <sz val="10"/>
      <color rgb="FF000000"/>
      <name val="Arial"/>
      <family val="2"/>
    </font>
    <font>
      <sz val="11"/>
      <color rgb="FF000000"/>
      <name val="Calibri"/>
      <family val="2"/>
      <charset val="1"/>
    </font>
    <font>
      <b/>
      <sz val="9"/>
      <name val="Arial"/>
      <family val="2"/>
      <scheme val="major"/>
    </font>
    <font>
      <sz val="9"/>
      <name val="Arial"/>
      <family val="2"/>
      <scheme val="major"/>
    </font>
    <font>
      <sz val="10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rgb="FF202124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  <scheme val="major"/>
    </font>
    <font>
      <sz val="9"/>
      <color theme="1"/>
      <name val="Arial"/>
      <family val="2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43" fontId="15" fillId="0" borderId="0" applyFont="0" applyFill="0" applyBorder="0" applyAlignment="0" applyProtection="0"/>
    <xf numFmtId="0" fontId="16" fillId="0" borderId="0"/>
    <xf numFmtId="9" fontId="19" fillId="0" borderId="0" applyFont="0" applyFill="0" applyBorder="0" applyAlignment="0" applyProtection="0"/>
  </cellStyleXfs>
  <cellXfs count="93">
    <xf numFmtId="0" fontId="0" fillId="0" borderId="0" xfId="0" applyFont="1" applyAlignment="1"/>
    <xf numFmtId="0" fontId="4" fillId="0" borderId="0" xfId="0" applyFont="1" applyAlignment="1"/>
    <xf numFmtId="0" fontId="4" fillId="0" borderId="0" xfId="0" applyFont="1" applyAlignment="1">
      <alignment wrapText="1"/>
    </xf>
    <xf numFmtId="0" fontId="4" fillId="0" borderId="1" xfId="0" applyFont="1" applyBorder="1" applyAlignment="1"/>
    <xf numFmtId="0" fontId="4" fillId="2" borderId="0" xfId="0" applyFont="1" applyFill="1" applyAlignment="1">
      <alignment horizontal="center" textRotation="90" wrapText="1"/>
    </xf>
    <xf numFmtId="0" fontId="4" fillId="0" borderId="0" xfId="0" applyFont="1" applyAlignment="1">
      <alignment horizontal="center" textRotation="90" wrapText="1"/>
    </xf>
    <xf numFmtId="0" fontId="4" fillId="2" borderId="1" xfId="0" applyFont="1" applyFill="1" applyBorder="1" applyAlignment="1">
      <alignment horizontal="center" textRotation="90" wrapText="1"/>
    </xf>
    <xf numFmtId="0" fontId="7" fillId="0" borderId="0" xfId="0" applyFont="1" applyAlignment="1">
      <alignment wrapText="1"/>
    </xf>
    <xf numFmtId="0" fontId="8" fillId="0" borderId="0" xfId="0" applyFont="1" applyAlignment="1"/>
    <xf numFmtId="0" fontId="8" fillId="0" borderId="0" xfId="0" applyFont="1"/>
    <xf numFmtId="1" fontId="8" fillId="0" borderId="0" xfId="0" applyNumberFormat="1" applyFont="1"/>
    <xf numFmtId="0" fontId="1" fillId="0" borderId="0" xfId="0" applyFont="1" applyAlignment="1"/>
    <xf numFmtId="0" fontId="4" fillId="2" borderId="6" xfId="0" applyFont="1" applyFill="1" applyBorder="1" applyAlignment="1">
      <alignment horizontal="center" textRotation="90" wrapText="1"/>
    </xf>
    <xf numFmtId="0" fontId="4" fillId="2" borderId="5" xfId="0" applyFont="1" applyFill="1" applyBorder="1" applyAlignment="1">
      <alignment horizontal="center" textRotation="90" wrapText="1"/>
    </xf>
    <xf numFmtId="0" fontId="4" fillId="0" borderId="5" xfId="0" applyFont="1" applyBorder="1" applyAlignment="1">
      <alignment horizontal="center" textRotation="90" wrapText="1"/>
    </xf>
    <xf numFmtId="0" fontId="4" fillId="0" borderId="7" xfId="0" applyFont="1" applyBorder="1" applyAlignment="1">
      <alignment horizontal="center" textRotation="90" wrapText="1"/>
    </xf>
    <xf numFmtId="0" fontId="9" fillId="0" borderId="0" xfId="0" applyFont="1" applyAlignment="1"/>
    <xf numFmtId="164" fontId="8" fillId="0" borderId="0" xfId="0" applyNumberFormat="1" applyFont="1"/>
    <xf numFmtId="0" fontId="11" fillId="0" borderId="0" xfId="0" applyFont="1" applyFill="1" applyAlignment="1">
      <alignment vertical="top"/>
    </xf>
    <xf numFmtId="0" fontId="12" fillId="0" borderId="0" xfId="0" applyFont="1" applyFill="1" applyAlignment="1"/>
    <xf numFmtId="0" fontId="13" fillId="0" borderId="0" xfId="0" applyFont="1" applyFill="1" applyAlignment="1">
      <alignment vertical="top"/>
    </xf>
    <xf numFmtId="0" fontId="14" fillId="0" borderId="0" xfId="0" applyFont="1" applyFill="1" applyAlignment="1">
      <alignment vertical="top"/>
    </xf>
    <xf numFmtId="0" fontId="7" fillId="0" borderId="0" xfId="0" applyFont="1" applyAlignment="1"/>
    <xf numFmtId="0" fontId="12" fillId="0" borderId="0" xfId="2" applyFont="1"/>
    <xf numFmtId="166" fontId="12" fillId="0" borderId="0" xfId="1" applyNumberFormat="1" applyFont="1"/>
    <xf numFmtId="0" fontId="18" fillId="0" borderId="0" xfId="2" applyFont="1" applyBorder="1" applyAlignment="1">
      <alignment horizontal="left" vertical="top"/>
    </xf>
    <xf numFmtId="0" fontId="17" fillId="0" borderId="10" xfId="2" applyFont="1" applyBorder="1" applyAlignment="1">
      <alignment horizontal="left"/>
    </xf>
    <xf numFmtId="0" fontId="17" fillId="0" borderId="11" xfId="2" applyFont="1" applyBorder="1" applyAlignment="1">
      <alignment horizontal="left"/>
    </xf>
    <xf numFmtId="0" fontId="4" fillId="0" borderId="1" xfId="0" applyFont="1" applyBorder="1"/>
    <xf numFmtId="0" fontId="4" fillId="0" borderId="8" xfId="0" applyFont="1" applyBorder="1"/>
    <xf numFmtId="0" fontId="4" fillId="0" borderId="0" xfId="0" applyFont="1"/>
    <xf numFmtId="0" fontId="7" fillId="0" borderId="0" xfId="0" applyFont="1" applyAlignment="1">
      <alignment vertical="center" wrapText="1"/>
    </xf>
    <xf numFmtId="0" fontId="7" fillId="0" borderId="0" xfId="0" applyFont="1"/>
    <xf numFmtId="0" fontId="18" fillId="0" borderId="0" xfId="2" applyFont="1" applyAlignment="1">
      <alignment horizontal="left" vertical="top"/>
    </xf>
    <xf numFmtId="0" fontId="4" fillId="0" borderId="5" xfId="0" applyFont="1" applyBorder="1" applyAlignment="1"/>
    <xf numFmtId="166" fontId="8" fillId="0" borderId="0" xfId="1" applyNumberFormat="1" applyFont="1" applyAlignment="1">
      <alignment horizontal="right"/>
    </xf>
    <xf numFmtId="165" fontId="8" fillId="0" borderId="9" xfId="0" applyNumberFormat="1" applyFont="1" applyBorder="1" applyAlignment="1">
      <alignment horizontal="right"/>
    </xf>
    <xf numFmtId="165" fontId="8" fillId="0" borderId="4" xfId="0" applyNumberFormat="1" applyFont="1" applyBorder="1" applyAlignment="1">
      <alignment horizontal="right"/>
    </xf>
    <xf numFmtId="166" fontId="8" fillId="0" borderId="0" xfId="1" applyNumberFormat="1" applyFont="1" applyAlignment="1"/>
    <xf numFmtId="165" fontId="8" fillId="0" borderId="0" xfId="0" applyNumberFormat="1" applyFont="1" applyAlignment="1"/>
    <xf numFmtId="166" fontId="8" fillId="0" borderId="3" xfId="1" applyNumberFormat="1" applyFont="1" applyBorder="1" applyAlignment="1"/>
    <xf numFmtId="165" fontId="8" fillId="0" borderId="4" xfId="0" applyNumberFormat="1" applyFont="1" applyBorder="1" applyAlignment="1"/>
    <xf numFmtId="1" fontId="8" fillId="0" borderId="0" xfId="0" applyNumberFormat="1" applyFont="1" applyAlignment="1"/>
    <xf numFmtId="0" fontId="8" fillId="0" borderId="3" xfId="0" applyFont="1" applyBorder="1"/>
    <xf numFmtId="0" fontId="8" fillId="0" borderId="4" xfId="0" applyFont="1" applyBorder="1"/>
    <xf numFmtId="0" fontId="21" fillId="0" borderId="12" xfId="0" applyFont="1" applyBorder="1" applyAlignment="1">
      <alignment horizontal="center"/>
    </xf>
    <xf numFmtId="0" fontId="8" fillId="0" borderId="12" xfId="0" applyFont="1" applyBorder="1"/>
    <xf numFmtId="0" fontId="7" fillId="0" borderId="12" xfId="0" applyFont="1" applyBorder="1" applyAlignment="1"/>
    <xf numFmtId="0" fontId="4" fillId="0" borderId="13" xfId="0" applyFont="1" applyBorder="1" applyAlignment="1">
      <alignment horizontal="center" textRotation="90" wrapText="1"/>
    </xf>
    <xf numFmtId="0" fontId="4" fillId="0" borderId="0" xfId="0" applyFont="1" applyFill="1" applyAlignment="1"/>
    <xf numFmtId="0" fontId="4" fillId="0" borderId="14" xfId="0" applyFont="1" applyBorder="1" applyAlignment="1">
      <alignment horizontal="center" textRotation="90" wrapText="1"/>
    </xf>
    <xf numFmtId="164" fontId="8" fillId="0" borderId="14" xfId="0" applyNumberFormat="1" applyFont="1" applyBorder="1"/>
    <xf numFmtId="0" fontId="8" fillId="0" borderId="14" xfId="0" applyFont="1" applyBorder="1"/>
    <xf numFmtId="0" fontId="0" fillId="0" borderId="14" xfId="0" applyFont="1" applyBorder="1" applyAlignment="1"/>
    <xf numFmtId="1" fontId="8" fillId="0" borderId="14" xfId="0" applyNumberFormat="1" applyFont="1" applyBorder="1"/>
    <xf numFmtId="0" fontId="4" fillId="0" borderId="15" xfId="0" applyFont="1" applyBorder="1" applyAlignment="1">
      <alignment horizontal="center" textRotation="90" wrapText="1"/>
    </xf>
    <xf numFmtId="9" fontId="7" fillId="0" borderId="0" xfId="3" applyFont="1" applyAlignment="1"/>
    <xf numFmtId="0" fontId="4" fillId="2" borderId="16" xfId="0" applyFont="1" applyFill="1" applyBorder="1" applyAlignment="1">
      <alignment horizontal="center" textRotation="90" wrapText="1"/>
    </xf>
    <xf numFmtId="9" fontId="7" fillId="0" borderId="16" xfId="3" applyFont="1" applyBorder="1" applyAlignment="1"/>
    <xf numFmtId="0" fontId="7" fillId="0" borderId="16" xfId="0" applyFont="1" applyBorder="1"/>
    <xf numFmtId="9" fontId="7" fillId="0" borderId="14" xfId="3" applyFont="1" applyBorder="1" applyAlignment="1"/>
    <xf numFmtId="0" fontId="7" fillId="0" borderId="14" xfId="0" applyFont="1" applyBorder="1"/>
    <xf numFmtId="0" fontId="23" fillId="0" borderId="1" xfId="0" applyFont="1" applyBorder="1"/>
    <xf numFmtId="0" fontId="23" fillId="0" borderId="1" xfId="0" applyFont="1" applyBorder="1" applyAlignment="1">
      <alignment horizontal="center" textRotation="90" wrapText="1"/>
    </xf>
    <xf numFmtId="0" fontId="23" fillId="2" borderId="6" xfId="0" applyFont="1" applyFill="1" applyBorder="1" applyAlignment="1">
      <alignment horizontal="center" textRotation="90" wrapText="1"/>
    </xf>
    <xf numFmtId="0" fontId="23" fillId="2" borderId="5" xfId="0" applyFont="1" applyFill="1" applyBorder="1" applyAlignment="1">
      <alignment horizontal="center" textRotation="90" wrapText="1"/>
    </xf>
    <xf numFmtId="0" fontId="23" fillId="0" borderId="5" xfId="0" applyFont="1" applyBorder="1" applyAlignment="1">
      <alignment horizontal="center" textRotation="90" wrapText="1"/>
    </xf>
    <xf numFmtId="0" fontId="23" fillId="0" borderId="0" xfId="0" applyFont="1"/>
    <xf numFmtId="0" fontId="24" fillId="0" borderId="0" xfId="0" applyFont="1"/>
    <xf numFmtId="166" fontId="24" fillId="0" borderId="0" xfId="1" applyNumberFormat="1" applyFont="1" applyAlignment="1">
      <alignment horizontal="right"/>
    </xf>
    <xf numFmtId="167" fontId="24" fillId="0" borderId="0" xfId="1" applyNumberFormat="1" applyFont="1" applyAlignment="1">
      <alignment horizontal="right"/>
    </xf>
    <xf numFmtId="167" fontId="12" fillId="0" borderId="0" xfId="2" applyNumberFormat="1" applyFont="1"/>
    <xf numFmtId="0" fontId="23" fillId="0" borderId="1" xfId="0" applyFont="1" applyBorder="1" applyAlignment="1"/>
    <xf numFmtId="0" fontId="23" fillId="0" borderId="0" xfId="0" applyFont="1" applyBorder="1" applyAlignment="1"/>
    <xf numFmtId="0" fontId="7" fillId="0" borderId="0" xfId="0" applyFont="1" applyFill="1" applyBorder="1" applyAlignment="1"/>
    <xf numFmtId="0" fontId="7" fillId="0" borderId="0" xfId="0" applyFont="1" applyFill="1" applyBorder="1"/>
    <xf numFmtId="0" fontId="22" fillId="0" borderId="0" xfId="0" applyFont="1" applyFill="1" applyBorder="1" applyAlignment="1">
      <alignment wrapText="1"/>
    </xf>
    <xf numFmtId="0" fontId="22" fillId="0" borderId="0" xfId="0" applyFont="1" applyFill="1" applyBorder="1" applyAlignment="1">
      <alignment horizontal="right" wrapText="1"/>
    </xf>
    <xf numFmtId="9" fontId="22" fillId="0" borderId="0" xfId="0" applyNumberFormat="1" applyFont="1" applyFill="1" applyBorder="1" applyAlignment="1">
      <alignment horizontal="right" wrapText="1"/>
    </xf>
    <xf numFmtId="0" fontId="17" fillId="0" borderId="10" xfId="2" applyFont="1" applyBorder="1" applyAlignment="1">
      <alignment horizontal="center" vertical="top" wrapText="1"/>
    </xf>
    <xf numFmtId="0" fontId="5" fillId="0" borderId="0" xfId="0" applyFont="1" applyAlignment="1">
      <alignment horizontal="center" wrapText="1"/>
    </xf>
    <xf numFmtId="0" fontId="9" fillId="0" borderId="0" xfId="0" applyFont="1" applyAlignment="1"/>
    <xf numFmtId="0" fontId="6" fillId="3" borderId="0" xfId="0" applyFont="1" applyFill="1" applyAlignment="1">
      <alignment horizontal="center" wrapText="1"/>
    </xf>
    <xf numFmtId="0" fontId="3" fillId="0" borderId="0" xfId="0" applyFont="1" applyAlignment="1">
      <alignment horizontal="center"/>
    </xf>
    <xf numFmtId="0" fontId="10" fillId="0" borderId="2" xfId="0" applyFont="1" applyBorder="1"/>
    <xf numFmtId="0" fontId="20" fillId="0" borderId="0" xfId="0" applyFont="1" applyAlignment="1">
      <alignment horizontal="center"/>
    </xf>
    <xf numFmtId="0" fontId="20" fillId="3" borderId="3" xfId="0" applyFont="1" applyFill="1" applyBorder="1" applyAlignment="1">
      <alignment horizontal="center" wrapText="1"/>
    </xf>
    <xf numFmtId="0" fontId="7" fillId="0" borderId="0" xfId="0" applyFont="1" applyAlignment="1"/>
    <xf numFmtId="0" fontId="22" fillId="0" borderId="4" xfId="0" applyFont="1" applyBorder="1"/>
    <xf numFmtId="0" fontId="4" fillId="0" borderId="3" xfId="0" applyFont="1" applyBorder="1" applyAlignment="1">
      <alignment horizontal="center" vertical="top" wrapText="1"/>
    </xf>
    <xf numFmtId="1" fontId="8" fillId="4" borderId="0" xfId="0" applyNumberFormat="1" applyFont="1" applyFill="1"/>
    <xf numFmtId="9" fontId="7" fillId="4" borderId="0" xfId="3" applyFont="1" applyFill="1" applyAlignment="1"/>
    <xf numFmtId="0" fontId="22" fillId="4" borderId="0" xfId="0" applyFont="1" applyFill="1" applyBorder="1" applyAlignment="1">
      <alignment horizontal="right" wrapText="1"/>
    </xf>
  </cellXfs>
  <cellStyles count="4">
    <cellStyle name="Comma" xfId="1" builtinId="3"/>
    <cellStyle name="Normal" xfId="0" builtinId="0"/>
    <cellStyle name="Normal 2" xfId="2" xr:uid="{79F0016D-E8E8-4DD0-B35B-AA7EC8FE978D}"/>
    <cellStyle name="Percent" xfId="3" builtinId="5"/>
  </cellStyles>
  <dxfs count="240"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fdl.noaa.gov/earth-system-model" TargetMode="External"/><Relationship Id="rId13" Type="http://schemas.openxmlformats.org/officeDocument/2006/relationships/hyperlink" Target="http://icmc.ipsl.fr/index.php/icmc-projects/icmc-international-projects/international-project-cmip5" TargetMode="External"/><Relationship Id="rId18" Type="http://schemas.openxmlformats.org/officeDocument/2006/relationships/hyperlink" Target="http://www.geosci-model-dev.net/4/845/2011/gmd-4-845-2011.pdf" TargetMode="External"/><Relationship Id="rId3" Type="http://schemas.openxmlformats.org/officeDocument/2006/relationships/hyperlink" Target="http://esg.bnu.edu.cn/BNU_ESM_webs/htmls/index.html" TargetMode="External"/><Relationship Id="rId21" Type="http://schemas.openxmlformats.org/officeDocument/2006/relationships/hyperlink" Target="https://verc.enes.org/models/earthsystem-models/ncc/noresm" TargetMode="External"/><Relationship Id="rId7" Type="http://schemas.openxmlformats.org/officeDocument/2006/relationships/hyperlink" Target="http://www.atmos-chem-phys.net/12/6377/2012/acp-12-6377-2012.html" TargetMode="External"/><Relationship Id="rId12" Type="http://schemas.openxmlformats.org/officeDocument/2006/relationships/hyperlink" Target="http://link.springer.com/article/10.1134%2FS000143381004002X" TargetMode="External"/><Relationship Id="rId17" Type="http://schemas.openxmlformats.org/officeDocument/2006/relationships/hyperlink" Target="http://www.geosci-model-dev.net/4/845/2011/gmd-4-845-2011.pdf" TargetMode="External"/><Relationship Id="rId2" Type="http://schemas.openxmlformats.org/officeDocument/2006/relationships/hyperlink" Target="http://forecast.bcccsm.ncc-cma.net/web/channel-63.htm" TargetMode="External"/><Relationship Id="rId16" Type="http://schemas.openxmlformats.org/officeDocument/2006/relationships/hyperlink" Target="http://journals.ametsoc.org/doi/pdf/10.1175/2010JCLI3679.1" TargetMode="External"/><Relationship Id="rId20" Type="http://schemas.openxmlformats.org/officeDocument/2006/relationships/hyperlink" Target="http://folk.uib.no/ngfhd/EarthClim/index.htm" TargetMode="External"/><Relationship Id="rId1" Type="http://schemas.openxmlformats.org/officeDocument/2006/relationships/hyperlink" Target="http://forecast.bcccsm.ncc-cma.net/web/channel-43.htm" TargetMode="External"/><Relationship Id="rId6" Type="http://schemas.openxmlformats.org/officeDocument/2006/relationships/hyperlink" Target="http://www.cnrm-game.fr/spip.php?article126&amp;lang=en" TargetMode="External"/><Relationship Id="rId11" Type="http://schemas.openxmlformats.org/officeDocument/2006/relationships/hyperlink" Target="https://verc.enes.org/models/earthsystem-models/metoffice-hadley-centre/hadgem2-es" TargetMode="External"/><Relationship Id="rId5" Type="http://schemas.openxmlformats.org/officeDocument/2006/relationships/hyperlink" Target="http://journals.ametsoc.org/doi/pdf/10.1175/2011JCLI4083.1" TargetMode="External"/><Relationship Id="rId15" Type="http://schemas.openxmlformats.org/officeDocument/2006/relationships/hyperlink" Target="http://icmc.ipsl.fr/index.php/icmc-projects/icmc-international-projects/international-project-cmip5" TargetMode="External"/><Relationship Id="rId10" Type="http://schemas.openxmlformats.org/officeDocument/2006/relationships/hyperlink" Target="https://verc.enes.org/models/earthsystem-models/metoffice-hadley-centre/hadgem2-es" TargetMode="External"/><Relationship Id="rId19" Type="http://schemas.openxmlformats.org/officeDocument/2006/relationships/hyperlink" Target="https://www.jstage.jst.go.jp/article/jmsj/90A/0/90A_2012-A02/_article" TargetMode="External"/><Relationship Id="rId4" Type="http://schemas.openxmlformats.org/officeDocument/2006/relationships/hyperlink" Target="http://atmos-chem-phys-discuss.net/11/22893/2011/acpd-11-22893-2011.pdf" TargetMode="External"/><Relationship Id="rId9" Type="http://schemas.openxmlformats.org/officeDocument/2006/relationships/hyperlink" Target="http://www.gfdl.noaa.gov/earth-system-model" TargetMode="External"/><Relationship Id="rId14" Type="http://schemas.openxmlformats.org/officeDocument/2006/relationships/hyperlink" Target="http://icmc.ipsl.fr/index.php/icmc-projects/icmc-international-projects/international-project-cmip5" TargetMode="External"/><Relationship Id="rId22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A938A-01CC-4A44-B862-ED2795F31704}">
  <dimension ref="A1:W1000"/>
  <sheetViews>
    <sheetView tabSelected="1" workbookViewId="0">
      <pane xSplit="1" ySplit="1" topLeftCell="N2" activePane="bottomRight" state="frozen"/>
      <selection pane="topRight" activeCell="B1" sqref="B1"/>
      <selection pane="bottomLeft" activeCell="A2" sqref="A2"/>
      <selection pane="bottomRight" activeCell="U3" sqref="U3"/>
    </sheetView>
  </sheetViews>
  <sheetFormatPr defaultColWidth="8.86328125" defaultRowHeight="11.65" x14ac:dyDescent="0.35"/>
  <cols>
    <col min="1" max="1" width="8.86328125" style="74"/>
    <col min="2" max="15" width="14.1328125" style="74" customWidth="1"/>
    <col min="16" max="16" width="8.86328125" style="75"/>
    <col min="17" max="22" width="16.1328125" style="75" customWidth="1"/>
    <col min="23" max="23" width="17.19921875" style="74" customWidth="1"/>
    <col min="24" max="16384" width="8.86328125" style="74"/>
  </cols>
  <sheetData>
    <row r="1" spans="1:23" ht="34.9" x14ac:dyDescent="0.35">
      <c r="A1" s="76" t="s">
        <v>82</v>
      </c>
      <c r="B1" s="76" t="s">
        <v>191</v>
      </c>
      <c r="C1" s="76" t="s">
        <v>192</v>
      </c>
      <c r="D1" s="76" t="s">
        <v>193</v>
      </c>
      <c r="E1" s="76" t="s">
        <v>194</v>
      </c>
      <c r="F1" s="76" t="s">
        <v>195</v>
      </c>
      <c r="G1" s="76" t="s">
        <v>196</v>
      </c>
      <c r="H1" s="76" t="s">
        <v>197</v>
      </c>
      <c r="I1" s="76" t="s">
        <v>198</v>
      </c>
      <c r="J1" s="76" t="s">
        <v>83</v>
      </c>
      <c r="K1" s="76" t="s">
        <v>84</v>
      </c>
      <c r="L1" s="76" t="s">
        <v>85</v>
      </c>
      <c r="M1" s="76" t="s">
        <v>86</v>
      </c>
      <c r="N1" s="76" t="s">
        <v>87</v>
      </c>
      <c r="O1" s="76" t="s">
        <v>88</v>
      </c>
      <c r="P1" s="76" t="s">
        <v>89</v>
      </c>
      <c r="Q1" s="76" t="s">
        <v>90</v>
      </c>
      <c r="R1" s="76" t="s">
        <v>91</v>
      </c>
      <c r="S1" s="76" t="s">
        <v>92</v>
      </c>
      <c r="T1" s="76" t="s">
        <v>93</v>
      </c>
      <c r="U1" s="76" t="s">
        <v>94</v>
      </c>
      <c r="V1" s="76" t="s">
        <v>95</v>
      </c>
      <c r="W1" s="76" t="s">
        <v>96</v>
      </c>
    </row>
    <row r="2" spans="1:23" x14ac:dyDescent="0.35">
      <c r="A2" s="77">
        <v>27001</v>
      </c>
      <c r="B2" s="77">
        <v>31.28</v>
      </c>
      <c r="C2" s="77">
        <v>42.03</v>
      </c>
      <c r="D2" s="77">
        <v>51.32</v>
      </c>
      <c r="E2" s="77">
        <v>3.94</v>
      </c>
      <c r="F2" s="77">
        <v>6.42</v>
      </c>
      <c r="G2" s="77">
        <v>6828</v>
      </c>
      <c r="H2" s="78">
        <v>0.36</v>
      </c>
      <c r="I2" s="78">
        <v>0.91</v>
      </c>
      <c r="J2" s="77">
        <v>2391</v>
      </c>
      <c r="K2" s="77">
        <v>347</v>
      </c>
      <c r="L2" s="77">
        <v>558</v>
      </c>
      <c r="M2" s="77">
        <v>41</v>
      </c>
      <c r="N2" s="77">
        <v>576</v>
      </c>
      <c r="O2" s="77">
        <v>923</v>
      </c>
      <c r="P2" s="77">
        <v>216</v>
      </c>
      <c r="Q2" s="77">
        <v>44</v>
      </c>
      <c r="R2" s="77">
        <v>82</v>
      </c>
      <c r="S2" s="77">
        <v>151</v>
      </c>
      <c r="T2" s="77">
        <v>-24</v>
      </c>
      <c r="U2" s="77">
        <v>155</v>
      </c>
      <c r="V2" s="77">
        <v>299</v>
      </c>
      <c r="W2" s="77">
        <v>3</v>
      </c>
    </row>
    <row r="3" spans="1:23" x14ac:dyDescent="0.35">
      <c r="A3" s="77">
        <v>27003</v>
      </c>
      <c r="B3" s="77">
        <v>37.340000000000003</v>
      </c>
      <c r="C3" s="77">
        <v>37.979999999999997</v>
      </c>
      <c r="D3" s="77">
        <v>42.13</v>
      </c>
      <c r="E3" s="77">
        <v>-2.34</v>
      </c>
      <c r="F3" s="77">
        <v>-5.36</v>
      </c>
      <c r="G3" s="77">
        <v>3865</v>
      </c>
      <c r="H3" s="78">
        <v>0.81</v>
      </c>
      <c r="I3" s="78">
        <v>0.97</v>
      </c>
      <c r="J3" s="77">
        <v>3029</v>
      </c>
      <c r="K3" s="77">
        <v>383</v>
      </c>
      <c r="L3" s="77">
        <v>614</v>
      </c>
      <c r="M3" s="77">
        <v>91</v>
      </c>
      <c r="N3" s="77">
        <v>630</v>
      </c>
      <c r="O3" s="77">
        <v>1005</v>
      </c>
      <c r="P3" s="77">
        <v>239</v>
      </c>
      <c r="Q3" s="92">
        <v>122</v>
      </c>
      <c r="R3" s="92">
        <v>128</v>
      </c>
      <c r="S3" s="77">
        <v>235</v>
      </c>
      <c r="T3" s="77">
        <v>-25</v>
      </c>
      <c r="U3" s="92">
        <v>240</v>
      </c>
      <c r="V3" s="77">
        <v>435</v>
      </c>
      <c r="W3" s="77">
        <v>33</v>
      </c>
    </row>
    <row r="4" spans="1:23" x14ac:dyDescent="0.35">
      <c r="A4" s="77">
        <v>27005</v>
      </c>
      <c r="B4" s="77">
        <v>37.35</v>
      </c>
      <c r="C4" s="77">
        <v>42.31</v>
      </c>
      <c r="D4" s="77">
        <v>49.83</v>
      </c>
      <c r="E4" s="77">
        <v>2.0499999999999998</v>
      </c>
      <c r="F4" s="77">
        <v>2.74</v>
      </c>
      <c r="G4" s="77">
        <v>80722</v>
      </c>
      <c r="H4" s="78">
        <v>0.96</v>
      </c>
      <c r="I4" s="78">
        <v>1</v>
      </c>
      <c r="J4" s="77">
        <v>2588</v>
      </c>
      <c r="K4" s="77">
        <v>341</v>
      </c>
      <c r="L4" s="77">
        <v>580</v>
      </c>
      <c r="M4" s="77">
        <v>-6</v>
      </c>
      <c r="N4" s="77">
        <v>576</v>
      </c>
      <c r="O4" s="77">
        <v>899</v>
      </c>
      <c r="P4" s="77">
        <v>143</v>
      </c>
      <c r="Q4" s="77">
        <v>68</v>
      </c>
      <c r="R4" s="77">
        <v>95</v>
      </c>
      <c r="S4" s="77">
        <v>175</v>
      </c>
      <c r="T4" s="77">
        <v>-33</v>
      </c>
      <c r="U4" s="77">
        <v>185</v>
      </c>
      <c r="V4" s="77">
        <v>320</v>
      </c>
      <c r="W4" s="77">
        <v>18</v>
      </c>
    </row>
    <row r="5" spans="1:23" x14ac:dyDescent="0.35">
      <c r="A5" s="77">
        <v>27007</v>
      </c>
      <c r="B5" s="76" t="s">
        <v>199</v>
      </c>
      <c r="C5" s="76" t="s">
        <v>199</v>
      </c>
      <c r="D5" s="76" t="s">
        <v>199</v>
      </c>
      <c r="E5" s="76" t="s">
        <v>199</v>
      </c>
      <c r="F5" s="76" t="s">
        <v>199</v>
      </c>
      <c r="G5" s="76" t="s">
        <v>199</v>
      </c>
      <c r="H5" s="76" t="s">
        <v>199</v>
      </c>
      <c r="I5" s="76" t="s">
        <v>199</v>
      </c>
      <c r="J5" s="77">
        <v>2302</v>
      </c>
      <c r="K5" s="77">
        <v>326</v>
      </c>
      <c r="L5" s="77">
        <v>566</v>
      </c>
      <c r="M5" s="77">
        <v>-23</v>
      </c>
      <c r="N5" s="77">
        <v>552</v>
      </c>
      <c r="O5" s="77">
        <v>879</v>
      </c>
      <c r="P5" s="77">
        <v>160</v>
      </c>
      <c r="Q5" s="77">
        <v>42</v>
      </c>
      <c r="R5" s="77">
        <v>76</v>
      </c>
      <c r="S5" s="77">
        <v>140</v>
      </c>
      <c r="T5" s="77">
        <v>-37</v>
      </c>
      <c r="U5" s="77">
        <v>150</v>
      </c>
      <c r="V5" s="77">
        <v>278</v>
      </c>
      <c r="W5" s="77">
        <v>0</v>
      </c>
    </row>
    <row r="6" spans="1:23" x14ac:dyDescent="0.35">
      <c r="A6" s="77">
        <v>27009</v>
      </c>
      <c r="B6" s="77">
        <v>40.15</v>
      </c>
      <c r="C6" s="77">
        <v>41.94</v>
      </c>
      <c r="D6" s="77">
        <v>47.06</v>
      </c>
      <c r="E6" s="77">
        <v>-4.1900000000000004</v>
      </c>
      <c r="F6" s="77">
        <v>-8.1999999999999993</v>
      </c>
      <c r="G6" s="77">
        <v>31800</v>
      </c>
      <c r="H6" s="78">
        <v>0.42</v>
      </c>
      <c r="I6" s="78">
        <v>0.76</v>
      </c>
      <c r="J6" s="77">
        <v>2800</v>
      </c>
      <c r="K6" s="77">
        <v>367</v>
      </c>
      <c r="L6" s="77">
        <v>591</v>
      </c>
      <c r="M6" s="77">
        <v>63</v>
      </c>
      <c r="N6" s="77">
        <v>602</v>
      </c>
      <c r="O6" s="77">
        <v>968</v>
      </c>
      <c r="P6" s="77">
        <v>223</v>
      </c>
      <c r="Q6" s="77">
        <v>99</v>
      </c>
      <c r="R6" s="77">
        <v>118</v>
      </c>
      <c r="S6" s="77">
        <v>220</v>
      </c>
      <c r="T6" s="77">
        <v>-25</v>
      </c>
      <c r="U6" s="77">
        <v>219</v>
      </c>
      <c r="V6" s="77">
        <v>400</v>
      </c>
      <c r="W6" s="77">
        <v>33</v>
      </c>
    </row>
    <row r="7" spans="1:23" x14ac:dyDescent="0.35">
      <c r="A7" s="77">
        <v>27011</v>
      </c>
      <c r="B7" s="77">
        <v>44.32</v>
      </c>
      <c r="C7" s="77">
        <v>47.41</v>
      </c>
      <c r="D7" s="77">
        <v>54.07</v>
      </c>
      <c r="E7" s="77">
        <v>-3.67</v>
      </c>
      <c r="F7" s="77">
        <v>-7.42</v>
      </c>
      <c r="G7" s="77">
        <v>109250</v>
      </c>
      <c r="H7" s="78">
        <v>0.99</v>
      </c>
      <c r="I7" s="78">
        <v>1</v>
      </c>
      <c r="J7" s="77">
        <v>2949</v>
      </c>
      <c r="K7" s="77">
        <v>361</v>
      </c>
      <c r="L7" s="77">
        <v>609</v>
      </c>
      <c r="M7" s="77">
        <v>33</v>
      </c>
      <c r="N7" s="77">
        <v>614</v>
      </c>
      <c r="O7" s="77">
        <v>927</v>
      </c>
      <c r="P7" s="77">
        <v>180</v>
      </c>
      <c r="Q7" s="77">
        <v>137</v>
      </c>
      <c r="R7" s="77">
        <v>131</v>
      </c>
      <c r="S7" s="77">
        <v>245</v>
      </c>
      <c r="T7" s="77">
        <v>-30</v>
      </c>
      <c r="U7" s="77">
        <v>252</v>
      </c>
      <c r="V7" s="77">
        <v>389</v>
      </c>
      <c r="W7" s="77">
        <v>53</v>
      </c>
    </row>
    <row r="8" spans="1:23" x14ac:dyDescent="0.35">
      <c r="A8" s="77">
        <v>27013</v>
      </c>
      <c r="B8" s="77">
        <v>53.05</v>
      </c>
      <c r="C8" s="77">
        <v>60.61</v>
      </c>
      <c r="D8" s="77">
        <v>70.92</v>
      </c>
      <c r="E8" s="77">
        <v>-0.35</v>
      </c>
      <c r="F8" s="77">
        <v>-1.26</v>
      </c>
      <c r="G8" s="77">
        <v>160990</v>
      </c>
      <c r="H8" s="78">
        <v>0.93</v>
      </c>
      <c r="I8" s="78">
        <v>1</v>
      </c>
      <c r="J8" s="77">
        <v>3184</v>
      </c>
      <c r="K8" s="77">
        <v>383</v>
      </c>
      <c r="L8" s="77">
        <v>632</v>
      </c>
      <c r="M8" s="77">
        <v>76</v>
      </c>
      <c r="N8" s="77">
        <v>628</v>
      </c>
      <c r="O8" s="77">
        <v>963</v>
      </c>
      <c r="P8" s="77">
        <v>208</v>
      </c>
      <c r="Q8" s="77">
        <v>149</v>
      </c>
      <c r="R8" s="77">
        <v>149</v>
      </c>
      <c r="S8" s="77">
        <v>285</v>
      </c>
      <c r="T8" s="77">
        <v>-23</v>
      </c>
      <c r="U8" s="77">
        <v>280</v>
      </c>
      <c r="V8" s="77">
        <v>490</v>
      </c>
      <c r="W8" s="77">
        <v>48</v>
      </c>
    </row>
    <row r="9" spans="1:23" x14ac:dyDescent="0.35">
      <c r="A9" s="77">
        <v>27015</v>
      </c>
      <c r="B9" s="77">
        <v>50.52</v>
      </c>
      <c r="C9" s="77">
        <v>55.98</v>
      </c>
      <c r="D9" s="77">
        <v>63.49</v>
      </c>
      <c r="E9" s="77">
        <v>-2.21</v>
      </c>
      <c r="F9" s="77">
        <v>-4.79</v>
      </c>
      <c r="G9" s="77">
        <v>121830</v>
      </c>
      <c r="H9" s="78">
        <v>0.78</v>
      </c>
      <c r="I9" s="78">
        <v>0.97</v>
      </c>
      <c r="J9" s="77">
        <v>3149</v>
      </c>
      <c r="K9" s="77">
        <v>382</v>
      </c>
      <c r="L9" s="77">
        <v>626</v>
      </c>
      <c r="M9" s="77">
        <v>70</v>
      </c>
      <c r="N9" s="77">
        <v>634</v>
      </c>
      <c r="O9" s="77">
        <v>955</v>
      </c>
      <c r="P9" s="77">
        <v>219</v>
      </c>
      <c r="Q9" s="77">
        <v>154</v>
      </c>
      <c r="R9" s="77">
        <v>147</v>
      </c>
      <c r="S9" s="77">
        <v>272</v>
      </c>
      <c r="T9" s="77">
        <v>-23</v>
      </c>
      <c r="U9" s="77">
        <v>278</v>
      </c>
      <c r="V9" s="77">
        <v>452</v>
      </c>
      <c r="W9" s="77">
        <v>58</v>
      </c>
    </row>
    <row r="10" spans="1:23" x14ac:dyDescent="0.35">
      <c r="A10" s="77">
        <v>27017</v>
      </c>
      <c r="B10" s="76" t="s">
        <v>199</v>
      </c>
      <c r="C10" s="76" t="s">
        <v>199</v>
      </c>
      <c r="D10" s="76" t="s">
        <v>199</v>
      </c>
      <c r="E10" s="76" t="s">
        <v>199</v>
      </c>
      <c r="F10" s="76" t="s">
        <v>199</v>
      </c>
      <c r="G10" s="76" t="s">
        <v>199</v>
      </c>
      <c r="H10" s="76" t="s">
        <v>199</v>
      </c>
      <c r="I10" s="76" t="s">
        <v>199</v>
      </c>
      <c r="J10" s="77">
        <v>2263</v>
      </c>
      <c r="K10" s="77">
        <v>344</v>
      </c>
      <c r="L10" s="77">
        <v>555</v>
      </c>
      <c r="M10" s="77">
        <v>49</v>
      </c>
      <c r="N10" s="77">
        <v>568</v>
      </c>
      <c r="O10" s="77">
        <v>901</v>
      </c>
      <c r="P10" s="77">
        <v>223</v>
      </c>
      <c r="Q10" s="77">
        <v>43</v>
      </c>
      <c r="R10" s="77">
        <v>82</v>
      </c>
      <c r="S10" s="77">
        <v>146</v>
      </c>
      <c r="T10" s="77">
        <v>-23</v>
      </c>
      <c r="U10" s="77">
        <v>152</v>
      </c>
      <c r="V10" s="77">
        <v>292</v>
      </c>
      <c r="W10" s="77">
        <v>-1</v>
      </c>
    </row>
    <row r="11" spans="1:23" x14ac:dyDescent="0.35">
      <c r="A11" s="77">
        <v>27019</v>
      </c>
      <c r="B11" s="77">
        <v>49.58</v>
      </c>
      <c r="C11" s="77">
        <v>54.39</v>
      </c>
      <c r="D11" s="77">
        <v>60.17</v>
      </c>
      <c r="E11" s="77">
        <v>-2.5299999999999998</v>
      </c>
      <c r="F11" s="77">
        <v>-6.13</v>
      </c>
      <c r="G11" s="77">
        <v>38690</v>
      </c>
      <c r="H11" s="78">
        <v>0.7</v>
      </c>
      <c r="I11" s="78">
        <v>0.92</v>
      </c>
      <c r="J11" s="77">
        <v>3113</v>
      </c>
      <c r="K11" s="77">
        <v>384</v>
      </c>
      <c r="L11" s="77">
        <v>626</v>
      </c>
      <c r="M11" s="77">
        <v>87</v>
      </c>
      <c r="N11" s="77">
        <v>626</v>
      </c>
      <c r="O11" s="77">
        <v>995</v>
      </c>
      <c r="P11" s="77">
        <v>221</v>
      </c>
      <c r="Q11" s="77">
        <v>123</v>
      </c>
      <c r="R11" s="77">
        <v>133</v>
      </c>
      <c r="S11" s="77">
        <v>239</v>
      </c>
      <c r="T11" s="77">
        <v>-22</v>
      </c>
      <c r="U11" s="77">
        <v>248</v>
      </c>
      <c r="V11" s="77">
        <v>444</v>
      </c>
      <c r="W11" s="77">
        <v>39</v>
      </c>
    </row>
    <row r="12" spans="1:23" x14ac:dyDescent="0.35">
      <c r="A12" s="77">
        <v>27021</v>
      </c>
      <c r="B12" s="76" t="s">
        <v>199</v>
      </c>
      <c r="C12" s="76" t="s">
        <v>199</v>
      </c>
      <c r="D12" s="76" t="s">
        <v>199</v>
      </c>
      <c r="E12" s="76" t="s">
        <v>199</v>
      </c>
      <c r="F12" s="76" t="s">
        <v>199</v>
      </c>
      <c r="G12" s="76" t="s">
        <v>199</v>
      </c>
      <c r="H12" s="76" t="s">
        <v>199</v>
      </c>
      <c r="I12" s="76" t="s">
        <v>199</v>
      </c>
      <c r="J12" s="77">
        <v>2480</v>
      </c>
      <c r="K12" s="77">
        <v>343</v>
      </c>
      <c r="L12" s="77">
        <v>561</v>
      </c>
      <c r="M12" s="77">
        <v>26</v>
      </c>
      <c r="N12" s="77">
        <v>569</v>
      </c>
      <c r="O12" s="77">
        <v>915</v>
      </c>
      <c r="P12" s="77">
        <v>186</v>
      </c>
      <c r="Q12" s="77">
        <v>56</v>
      </c>
      <c r="R12" s="77">
        <v>87</v>
      </c>
      <c r="S12" s="77">
        <v>159</v>
      </c>
      <c r="T12" s="77">
        <v>-27</v>
      </c>
      <c r="U12" s="77">
        <v>164</v>
      </c>
      <c r="V12" s="77">
        <v>310</v>
      </c>
      <c r="W12" s="77">
        <v>8</v>
      </c>
    </row>
    <row r="13" spans="1:23" x14ac:dyDescent="0.35">
      <c r="A13" s="77">
        <v>27023</v>
      </c>
      <c r="B13" s="77">
        <v>49.5</v>
      </c>
      <c r="C13" s="77">
        <v>54.55</v>
      </c>
      <c r="D13" s="77">
        <v>62.79</v>
      </c>
      <c r="E13" s="77">
        <v>-3.06</v>
      </c>
      <c r="F13" s="77">
        <v>-6.58</v>
      </c>
      <c r="G13" s="77">
        <v>98380</v>
      </c>
      <c r="H13" s="78">
        <v>0.97</v>
      </c>
      <c r="I13" s="78">
        <v>1</v>
      </c>
      <c r="J13" s="77">
        <v>3050</v>
      </c>
      <c r="K13" s="77">
        <v>371</v>
      </c>
      <c r="L13" s="77">
        <v>609</v>
      </c>
      <c r="M13" s="77">
        <v>57</v>
      </c>
      <c r="N13" s="77">
        <v>618</v>
      </c>
      <c r="O13" s="77">
        <v>944</v>
      </c>
      <c r="P13" s="77">
        <v>211</v>
      </c>
      <c r="Q13" s="77">
        <v>148</v>
      </c>
      <c r="R13" s="77">
        <v>142</v>
      </c>
      <c r="S13" s="77">
        <v>259</v>
      </c>
      <c r="T13" s="77">
        <v>-25</v>
      </c>
      <c r="U13" s="77">
        <v>268</v>
      </c>
      <c r="V13" s="77">
        <v>425</v>
      </c>
      <c r="W13" s="77">
        <v>64</v>
      </c>
    </row>
    <row r="14" spans="1:23" x14ac:dyDescent="0.35">
      <c r="A14" s="77">
        <v>27025</v>
      </c>
      <c r="B14" s="77">
        <v>32.299999999999997</v>
      </c>
      <c r="C14" s="77">
        <v>41.1</v>
      </c>
      <c r="D14" s="77">
        <v>46.66</v>
      </c>
      <c r="E14" s="77">
        <v>-1.08</v>
      </c>
      <c r="F14" s="77">
        <v>-3.52</v>
      </c>
      <c r="G14" s="77">
        <v>24180</v>
      </c>
      <c r="H14" s="78">
        <v>0.3</v>
      </c>
      <c r="I14" s="78">
        <v>0.69</v>
      </c>
      <c r="J14" s="77">
        <v>2817</v>
      </c>
      <c r="K14" s="77">
        <v>370</v>
      </c>
      <c r="L14" s="77">
        <v>594</v>
      </c>
      <c r="M14" s="77">
        <v>80</v>
      </c>
      <c r="N14" s="77">
        <v>593</v>
      </c>
      <c r="O14" s="77">
        <v>957</v>
      </c>
      <c r="P14" s="77">
        <v>210</v>
      </c>
      <c r="Q14" s="77">
        <v>100</v>
      </c>
      <c r="R14" s="77">
        <v>118</v>
      </c>
      <c r="S14" s="77">
        <v>221</v>
      </c>
      <c r="T14" s="77">
        <v>-28</v>
      </c>
      <c r="U14" s="77">
        <v>219</v>
      </c>
      <c r="V14" s="77">
        <v>403</v>
      </c>
      <c r="W14" s="77">
        <v>24</v>
      </c>
    </row>
    <row r="15" spans="1:23" x14ac:dyDescent="0.35">
      <c r="A15" s="77">
        <v>27027</v>
      </c>
      <c r="B15" s="77">
        <v>39.11</v>
      </c>
      <c r="C15" s="77">
        <v>40.72</v>
      </c>
      <c r="D15" s="77">
        <v>45.5</v>
      </c>
      <c r="E15" s="77">
        <v>-2.6</v>
      </c>
      <c r="F15" s="77">
        <v>-5.22</v>
      </c>
      <c r="G15" s="77">
        <v>181320</v>
      </c>
      <c r="H15" s="78">
        <v>0.9</v>
      </c>
      <c r="I15" s="78">
        <v>0.99</v>
      </c>
      <c r="J15" s="77">
        <v>2789</v>
      </c>
      <c r="K15" s="77">
        <v>347</v>
      </c>
      <c r="L15" s="77">
        <v>599</v>
      </c>
      <c r="M15" s="77">
        <v>-6</v>
      </c>
      <c r="N15" s="77">
        <v>588</v>
      </c>
      <c r="O15" s="77">
        <v>901</v>
      </c>
      <c r="P15" s="77">
        <v>127</v>
      </c>
      <c r="Q15" s="77">
        <v>111</v>
      </c>
      <c r="R15" s="77">
        <v>114</v>
      </c>
      <c r="S15" s="77">
        <v>209</v>
      </c>
      <c r="T15" s="77">
        <v>-43</v>
      </c>
      <c r="U15" s="77">
        <v>223</v>
      </c>
      <c r="V15" s="77">
        <v>369</v>
      </c>
      <c r="W15" s="77">
        <v>19</v>
      </c>
    </row>
    <row r="16" spans="1:23" x14ac:dyDescent="0.35">
      <c r="A16" s="77">
        <v>27029</v>
      </c>
      <c r="B16" s="77">
        <v>36.450000000000003</v>
      </c>
      <c r="C16" s="77">
        <v>37.44</v>
      </c>
      <c r="D16" s="77">
        <v>42.87</v>
      </c>
      <c r="E16" s="77">
        <v>-2.7</v>
      </c>
      <c r="F16" s="77">
        <v>-5.26</v>
      </c>
      <c r="G16" s="77">
        <v>20014</v>
      </c>
      <c r="H16" s="78">
        <v>0.82</v>
      </c>
      <c r="I16" s="78">
        <v>0.99</v>
      </c>
      <c r="J16" s="77">
        <v>2377</v>
      </c>
      <c r="K16" s="77">
        <v>329</v>
      </c>
      <c r="L16" s="77">
        <v>567</v>
      </c>
      <c r="M16" s="77">
        <v>-19</v>
      </c>
      <c r="N16" s="77">
        <v>558</v>
      </c>
      <c r="O16" s="77">
        <v>882</v>
      </c>
      <c r="P16" s="77">
        <v>148</v>
      </c>
      <c r="Q16" s="77">
        <v>50</v>
      </c>
      <c r="R16" s="77">
        <v>80</v>
      </c>
      <c r="S16" s="77">
        <v>147</v>
      </c>
      <c r="T16" s="77">
        <v>-35</v>
      </c>
      <c r="U16" s="77">
        <v>158</v>
      </c>
      <c r="V16" s="77">
        <v>289</v>
      </c>
      <c r="W16" s="77">
        <v>3</v>
      </c>
    </row>
    <row r="17" spans="1:23" x14ac:dyDescent="0.35">
      <c r="A17" s="77">
        <v>27031</v>
      </c>
      <c r="B17" s="76" t="s">
        <v>199</v>
      </c>
      <c r="C17" s="76" t="s">
        <v>199</v>
      </c>
      <c r="D17" s="76" t="s">
        <v>199</v>
      </c>
      <c r="E17" s="76" t="s">
        <v>199</v>
      </c>
      <c r="F17" s="76" t="s">
        <v>199</v>
      </c>
      <c r="G17" s="76" t="s">
        <v>199</v>
      </c>
      <c r="H17" s="76" t="s">
        <v>199</v>
      </c>
      <c r="I17" s="76" t="s">
        <v>199</v>
      </c>
      <c r="J17" s="77">
        <v>1662</v>
      </c>
      <c r="K17" s="77">
        <v>301</v>
      </c>
      <c r="L17" s="77">
        <v>497</v>
      </c>
      <c r="M17" s="77">
        <v>7</v>
      </c>
      <c r="N17" s="77">
        <v>513</v>
      </c>
      <c r="O17" s="77">
        <v>761</v>
      </c>
      <c r="P17" s="77">
        <v>180</v>
      </c>
      <c r="Q17" s="77">
        <v>3</v>
      </c>
      <c r="R17" s="77">
        <v>14</v>
      </c>
      <c r="S17" s="77">
        <v>26</v>
      </c>
      <c r="T17" s="77">
        <v>0</v>
      </c>
      <c r="U17" s="77">
        <v>28</v>
      </c>
      <c r="V17" s="77">
        <v>70</v>
      </c>
      <c r="W17" s="77">
        <v>-3</v>
      </c>
    </row>
    <row r="18" spans="1:23" x14ac:dyDescent="0.35">
      <c r="A18" s="77">
        <v>27033</v>
      </c>
      <c r="B18" s="77">
        <v>51.8</v>
      </c>
      <c r="C18" s="77">
        <v>57</v>
      </c>
      <c r="D18" s="77">
        <v>65.48</v>
      </c>
      <c r="E18" s="77">
        <v>-1.86</v>
      </c>
      <c r="F18" s="77">
        <v>-4.1900000000000004</v>
      </c>
      <c r="G18" s="77">
        <v>152230</v>
      </c>
      <c r="H18" s="78">
        <v>0.82</v>
      </c>
      <c r="I18" s="78">
        <v>0.99</v>
      </c>
      <c r="J18" s="77">
        <v>3093</v>
      </c>
      <c r="K18" s="77">
        <v>380</v>
      </c>
      <c r="L18" s="77">
        <v>621</v>
      </c>
      <c r="M18" s="77">
        <v>66</v>
      </c>
      <c r="N18" s="77">
        <v>628</v>
      </c>
      <c r="O18" s="77">
        <v>925</v>
      </c>
      <c r="P18" s="77">
        <v>216</v>
      </c>
      <c r="Q18" s="77">
        <v>144</v>
      </c>
      <c r="R18" s="77">
        <v>145</v>
      </c>
      <c r="S18" s="77">
        <v>264</v>
      </c>
      <c r="T18" s="77">
        <v>-17</v>
      </c>
      <c r="U18" s="77">
        <v>271</v>
      </c>
      <c r="V18" s="77">
        <v>432</v>
      </c>
      <c r="W18" s="77">
        <v>62</v>
      </c>
    </row>
    <row r="19" spans="1:23" x14ac:dyDescent="0.35">
      <c r="A19" s="77">
        <v>27035</v>
      </c>
      <c r="B19" s="76" t="s">
        <v>199</v>
      </c>
      <c r="C19" s="76" t="s">
        <v>199</v>
      </c>
      <c r="D19" s="76" t="s">
        <v>199</v>
      </c>
      <c r="E19" s="76" t="s">
        <v>199</v>
      </c>
      <c r="F19" s="76" t="s">
        <v>199</v>
      </c>
      <c r="G19" s="76" t="s">
        <v>199</v>
      </c>
      <c r="H19" s="76" t="s">
        <v>199</v>
      </c>
      <c r="I19" s="76" t="s">
        <v>199</v>
      </c>
      <c r="J19" s="77">
        <v>2570</v>
      </c>
      <c r="K19" s="77">
        <v>353</v>
      </c>
      <c r="L19" s="77">
        <v>571</v>
      </c>
      <c r="M19" s="77">
        <v>43</v>
      </c>
      <c r="N19" s="77">
        <v>584</v>
      </c>
      <c r="O19" s="77">
        <v>940</v>
      </c>
      <c r="P19" s="77">
        <v>213</v>
      </c>
      <c r="Q19" s="77">
        <v>68</v>
      </c>
      <c r="R19" s="77">
        <v>96</v>
      </c>
      <c r="S19" s="77">
        <v>180</v>
      </c>
      <c r="T19" s="77">
        <v>-27</v>
      </c>
      <c r="U19" s="77">
        <v>180</v>
      </c>
      <c r="V19" s="77">
        <v>340</v>
      </c>
      <c r="W19" s="77">
        <v>13</v>
      </c>
    </row>
    <row r="20" spans="1:23" x14ac:dyDescent="0.35">
      <c r="A20" s="77">
        <v>27037</v>
      </c>
      <c r="B20" s="77">
        <v>48.98</v>
      </c>
      <c r="C20" s="77">
        <v>52.05</v>
      </c>
      <c r="D20" s="77">
        <v>57.32</v>
      </c>
      <c r="E20" s="77">
        <v>-3.66</v>
      </c>
      <c r="F20" s="77">
        <v>-7.88</v>
      </c>
      <c r="G20" s="77">
        <v>46300</v>
      </c>
      <c r="H20" s="78">
        <v>0.93</v>
      </c>
      <c r="I20" s="78">
        <v>0.99</v>
      </c>
      <c r="J20" s="77">
        <v>3102</v>
      </c>
      <c r="K20" s="77">
        <v>386</v>
      </c>
      <c r="L20" s="77">
        <v>634</v>
      </c>
      <c r="M20" s="77">
        <v>92</v>
      </c>
      <c r="N20" s="77">
        <v>631</v>
      </c>
      <c r="O20" s="77">
        <v>990</v>
      </c>
      <c r="P20" s="77">
        <v>229</v>
      </c>
      <c r="Q20" s="77">
        <v>124</v>
      </c>
      <c r="R20" s="77">
        <v>135</v>
      </c>
      <c r="S20" s="77">
        <v>251</v>
      </c>
      <c r="T20" s="77">
        <v>-23</v>
      </c>
      <c r="U20" s="77">
        <v>255</v>
      </c>
      <c r="V20" s="77">
        <v>468</v>
      </c>
      <c r="W20" s="77">
        <v>38</v>
      </c>
    </row>
    <row r="21" spans="1:23" x14ac:dyDescent="0.35">
      <c r="A21" s="77">
        <v>27039</v>
      </c>
      <c r="B21" s="77">
        <v>54.01</v>
      </c>
      <c r="C21" s="77">
        <v>63.14</v>
      </c>
      <c r="D21" s="77">
        <v>74.91</v>
      </c>
      <c r="E21" s="77">
        <v>0.26</v>
      </c>
      <c r="F21" s="77">
        <v>-0.87</v>
      </c>
      <c r="G21" s="77">
        <v>83950</v>
      </c>
      <c r="H21" s="78">
        <v>0.97</v>
      </c>
      <c r="I21" s="78">
        <v>1</v>
      </c>
      <c r="J21" s="77">
        <v>2992</v>
      </c>
      <c r="K21" s="77">
        <v>383</v>
      </c>
      <c r="L21" s="77">
        <v>635</v>
      </c>
      <c r="M21" s="77">
        <v>85</v>
      </c>
      <c r="N21" s="77">
        <v>627</v>
      </c>
      <c r="O21" s="77">
        <v>1016</v>
      </c>
      <c r="P21" s="77">
        <v>214</v>
      </c>
      <c r="Q21" s="77">
        <v>90</v>
      </c>
      <c r="R21" s="77">
        <v>129</v>
      </c>
      <c r="S21" s="77">
        <v>251</v>
      </c>
      <c r="T21" s="77">
        <v>-9</v>
      </c>
      <c r="U21" s="77">
        <v>248</v>
      </c>
      <c r="V21" s="77">
        <v>489</v>
      </c>
      <c r="W21" s="77">
        <v>34</v>
      </c>
    </row>
    <row r="22" spans="1:23" x14ac:dyDescent="0.35">
      <c r="A22" s="77">
        <v>27041</v>
      </c>
      <c r="B22" s="77">
        <v>41.21</v>
      </c>
      <c r="C22" s="77">
        <v>42.36</v>
      </c>
      <c r="D22" s="77">
        <v>46.57</v>
      </c>
      <c r="E22" s="77">
        <v>-4.59</v>
      </c>
      <c r="F22" s="77">
        <v>-9.4</v>
      </c>
      <c r="G22" s="77">
        <v>70611</v>
      </c>
      <c r="H22" s="78">
        <v>0.92</v>
      </c>
      <c r="I22" s="78">
        <v>0.99</v>
      </c>
      <c r="J22" s="77">
        <v>2811</v>
      </c>
      <c r="K22" s="77">
        <v>354</v>
      </c>
      <c r="L22" s="77">
        <v>596</v>
      </c>
      <c r="M22" s="77">
        <v>28</v>
      </c>
      <c r="N22" s="77">
        <v>590</v>
      </c>
      <c r="O22" s="77">
        <v>920</v>
      </c>
      <c r="P22" s="77">
        <v>179</v>
      </c>
      <c r="Q22" s="77">
        <v>82</v>
      </c>
      <c r="R22" s="77">
        <v>105</v>
      </c>
      <c r="S22" s="77">
        <v>202</v>
      </c>
      <c r="T22" s="77">
        <v>-25</v>
      </c>
      <c r="U22" s="77">
        <v>198</v>
      </c>
      <c r="V22" s="77">
        <v>338</v>
      </c>
      <c r="W22" s="77">
        <v>39</v>
      </c>
    </row>
    <row r="23" spans="1:23" x14ac:dyDescent="0.35">
      <c r="A23" s="77">
        <v>27043</v>
      </c>
      <c r="B23" s="77">
        <v>54.26</v>
      </c>
      <c r="C23" s="77">
        <v>62.27</v>
      </c>
      <c r="D23" s="77">
        <v>73.209999999999994</v>
      </c>
      <c r="E23" s="77">
        <v>-0.67</v>
      </c>
      <c r="F23" s="77">
        <v>-2.02</v>
      </c>
      <c r="G23" s="77">
        <v>164270</v>
      </c>
      <c r="H23" s="78">
        <v>0.96</v>
      </c>
      <c r="I23" s="78">
        <v>1</v>
      </c>
      <c r="J23" s="77">
        <v>3184</v>
      </c>
      <c r="K23" s="77">
        <v>384</v>
      </c>
      <c r="L23" s="77">
        <v>628</v>
      </c>
      <c r="M23" s="77">
        <v>77</v>
      </c>
      <c r="N23" s="77">
        <v>631</v>
      </c>
      <c r="O23" s="77">
        <v>983</v>
      </c>
      <c r="P23" s="77">
        <v>207</v>
      </c>
      <c r="Q23" s="77">
        <v>142</v>
      </c>
      <c r="R23" s="77">
        <v>143</v>
      </c>
      <c r="S23" s="77">
        <v>282</v>
      </c>
      <c r="T23" s="77">
        <v>-15</v>
      </c>
      <c r="U23" s="77">
        <v>271</v>
      </c>
      <c r="V23" s="77">
        <v>490</v>
      </c>
      <c r="W23" s="77">
        <v>45</v>
      </c>
    </row>
    <row r="24" spans="1:23" x14ac:dyDescent="0.35">
      <c r="A24" s="77">
        <v>27045</v>
      </c>
      <c r="B24" s="77">
        <v>52.63</v>
      </c>
      <c r="C24" s="77">
        <v>59.82</v>
      </c>
      <c r="D24" s="77">
        <v>68.98</v>
      </c>
      <c r="E24" s="77">
        <v>-2.19</v>
      </c>
      <c r="F24" s="77">
        <v>-5.53</v>
      </c>
      <c r="G24" s="77">
        <v>88450</v>
      </c>
      <c r="H24" s="78">
        <v>0.91</v>
      </c>
      <c r="I24" s="78">
        <v>1</v>
      </c>
      <c r="J24" s="77">
        <v>2916</v>
      </c>
      <c r="K24" s="77">
        <v>382</v>
      </c>
      <c r="L24" s="77">
        <v>631</v>
      </c>
      <c r="M24" s="77">
        <v>97</v>
      </c>
      <c r="N24" s="77">
        <v>626</v>
      </c>
      <c r="O24" s="77">
        <v>1007</v>
      </c>
      <c r="P24" s="77">
        <v>200</v>
      </c>
      <c r="Q24" s="77">
        <v>83</v>
      </c>
      <c r="R24" s="77">
        <v>121</v>
      </c>
      <c r="S24" s="77">
        <v>249</v>
      </c>
      <c r="T24" s="77">
        <v>8</v>
      </c>
      <c r="U24" s="77">
        <v>233</v>
      </c>
      <c r="V24" s="77">
        <v>450</v>
      </c>
      <c r="W24" s="77">
        <v>24</v>
      </c>
    </row>
    <row r="25" spans="1:23" x14ac:dyDescent="0.35">
      <c r="A25" s="77">
        <v>27047</v>
      </c>
      <c r="B25" s="77">
        <v>51.85</v>
      </c>
      <c r="C25" s="77">
        <v>59</v>
      </c>
      <c r="D25" s="77">
        <v>68.03</v>
      </c>
      <c r="E25" s="77">
        <v>-0.31</v>
      </c>
      <c r="F25" s="77">
        <v>-1.8</v>
      </c>
      <c r="G25" s="77">
        <v>136100</v>
      </c>
      <c r="H25" s="78">
        <v>0.89</v>
      </c>
      <c r="I25" s="78">
        <v>1</v>
      </c>
      <c r="J25" s="77">
        <v>3102</v>
      </c>
      <c r="K25" s="77">
        <v>382</v>
      </c>
      <c r="L25" s="77">
        <v>630</v>
      </c>
      <c r="M25" s="77">
        <v>79</v>
      </c>
      <c r="N25" s="77">
        <v>633</v>
      </c>
      <c r="O25" s="77">
        <v>1021</v>
      </c>
      <c r="P25" s="77">
        <v>209</v>
      </c>
      <c r="Q25" s="77">
        <v>111</v>
      </c>
      <c r="R25" s="77">
        <v>129</v>
      </c>
      <c r="S25" s="77">
        <v>262</v>
      </c>
      <c r="T25" s="77">
        <v>-10</v>
      </c>
      <c r="U25" s="77">
        <v>253</v>
      </c>
      <c r="V25" s="77">
        <v>496</v>
      </c>
      <c r="W25" s="77">
        <v>37</v>
      </c>
    </row>
    <row r="26" spans="1:23" x14ac:dyDescent="0.35">
      <c r="A26" s="77">
        <v>27049</v>
      </c>
      <c r="B26" s="77">
        <v>54.49</v>
      </c>
      <c r="C26" s="77">
        <v>61.12</v>
      </c>
      <c r="D26" s="77">
        <v>70.650000000000006</v>
      </c>
      <c r="E26" s="77">
        <v>-1.44</v>
      </c>
      <c r="F26" s="77">
        <v>-4.0599999999999996</v>
      </c>
      <c r="G26" s="77">
        <v>91470</v>
      </c>
      <c r="H26" s="78">
        <v>0.94</v>
      </c>
      <c r="I26" s="78">
        <v>1</v>
      </c>
      <c r="J26" s="77">
        <v>2980</v>
      </c>
      <c r="K26" s="77">
        <v>383</v>
      </c>
      <c r="L26" s="77">
        <v>634</v>
      </c>
      <c r="M26" s="77">
        <v>91</v>
      </c>
      <c r="N26" s="77">
        <v>627</v>
      </c>
      <c r="O26" s="77">
        <v>986</v>
      </c>
      <c r="P26" s="77">
        <v>220</v>
      </c>
      <c r="Q26" s="77">
        <v>112</v>
      </c>
      <c r="R26" s="77">
        <v>135</v>
      </c>
      <c r="S26" s="77">
        <v>255</v>
      </c>
      <c r="T26" s="77">
        <v>-17</v>
      </c>
      <c r="U26" s="77">
        <v>256</v>
      </c>
      <c r="V26" s="77">
        <v>477</v>
      </c>
      <c r="W26" s="77">
        <v>36</v>
      </c>
    </row>
    <row r="27" spans="1:23" x14ac:dyDescent="0.35">
      <c r="A27" s="77">
        <v>27051</v>
      </c>
      <c r="B27" s="77">
        <v>43.88</v>
      </c>
      <c r="C27" s="77">
        <v>46.85</v>
      </c>
      <c r="D27" s="77">
        <v>50.77</v>
      </c>
      <c r="E27" s="77">
        <v>-3.46</v>
      </c>
      <c r="F27" s="77">
        <v>-9.19</v>
      </c>
      <c r="G27" s="77">
        <v>104422</v>
      </c>
      <c r="H27" s="78">
        <v>1</v>
      </c>
      <c r="I27" s="78">
        <v>1</v>
      </c>
      <c r="J27" s="77">
        <v>2882</v>
      </c>
      <c r="K27" s="77">
        <v>356</v>
      </c>
      <c r="L27" s="77">
        <v>606</v>
      </c>
      <c r="M27" s="77">
        <v>23</v>
      </c>
      <c r="N27" s="77">
        <v>600</v>
      </c>
      <c r="O27" s="77">
        <v>918</v>
      </c>
      <c r="P27" s="77">
        <v>172</v>
      </c>
      <c r="Q27" s="77">
        <v>113</v>
      </c>
      <c r="R27" s="77">
        <v>121</v>
      </c>
      <c r="S27" s="77">
        <v>229</v>
      </c>
      <c r="T27" s="77">
        <v>-33</v>
      </c>
      <c r="U27" s="77">
        <v>232</v>
      </c>
      <c r="V27" s="77">
        <v>373</v>
      </c>
      <c r="W27" s="77">
        <v>44</v>
      </c>
    </row>
    <row r="28" spans="1:23" x14ac:dyDescent="0.35">
      <c r="A28" s="77">
        <v>27053</v>
      </c>
      <c r="B28" s="77">
        <v>45.41</v>
      </c>
      <c r="C28" s="77">
        <v>46.85</v>
      </c>
      <c r="D28" s="77">
        <v>50.77</v>
      </c>
      <c r="E28" s="77">
        <v>-4.91</v>
      </c>
      <c r="F28" s="77">
        <v>-9.91</v>
      </c>
      <c r="G28" s="77">
        <v>12680</v>
      </c>
      <c r="H28" s="78">
        <v>0.7</v>
      </c>
      <c r="I28" s="78">
        <v>0.89</v>
      </c>
      <c r="J28" s="77">
        <v>3109</v>
      </c>
      <c r="K28" s="77">
        <v>383</v>
      </c>
      <c r="L28" s="77">
        <v>618</v>
      </c>
      <c r="M28" s="77">
        <v>88</v>
      </c>
      <c r="N28" s="77">
        <v>622</v>
      </c>
      <c r="O28" s="77">
        <v>1000</v>
      </c>
      <c r="P28" s="77">
        <v>225</v>
      </c>
      <c r="Q28" s="77">
        <v>110</v>
      </c>
      <c r="R28" s="77">
        <v>128</v>
      </c>
      <c r="S28" s="77">
        <v>231</v>
      </c>
      <c r="T28" s="77">
        <v>-23</v>
      </c>
      <c r="U28" s="77">
        <v>237</v>
      </c>
      <c r="V28" s="77">
        <v>431</v>
      </c>
      <c r="W28" s="77">
        <v>35</v>
      </c>
    </row>
    <row r="29" spans="1:23" x14ac:dyDescent="0.35">
      <c r="A29" s="77">
        <v>27055</v>
      </c>
      <c r="B29" s="77">
        <v>50.4</v>
      </c>
      <c r="C29" s="77">
        <v>56.55</v>
      </c>
      <c r="D29" s="77">
        <v>63.81</v>
      </c>
      <c r="E29" s="77">
        <v>0.01</v>
      </c>
      <c r="F29" s="77">
        <v>-0.99</v>
      </c>
      <c r="G29" s="77">
        <v>28137</v>
      </c>
      <c r="H29" s="78">
        <v>0.79</v>
      </c>
      <c r="I29" s="78">
        <v>0.97</v>
      </c>
      <c r="J29" s="77">
        <v>3041</v>
      </c>
      <c r="K29" s="77">
        <v>385</v>
      </c>
      <c r="L29" s="77">
        <v>640</v>
      </c>
      <c r="M29" s="77">
        <v>108</v>
      </c>
      <c r="N29" s="77">
        <v>626</v>
      </c>
      <c r="O29" s="77">
        <v>983</v>
      </c>
      <c r="P29" s="77">
        <v>207</v>
      </c>
      <c r="Q29" s="77">
        <v>96</v>
      </c>
      <c r="R29" s="77">
        <v>118</v>
      </c>
      <c r="S29" s="77">
        <v>245</v>
      </c>
      <c r="T29" s="77">
        <v>9</v>
      </c>
      <c r="U29" s="77">
        <v>223</v>
      </c>
      <c r="V29" s="77">
        <v>416</v>
      </c>
      <c r="W29" s="77">
        <v>21</v>
      </c>
    </row>
    <row r="30" spans="1:23" x14ac:dyDescent="0.35">
      <c r="A30" s="77">
        <v>27057</v>
      </c>
      <c r="B30" s="76" t="s">
        <v>199</v>
      </c>
      <c r="C30" s="76" t="s">
        <v>199</v>
      </c>
      <c r="D30" s="76" t="s">
        <v>199</v>
      </c>
      <c r="E30" s="76" t="s">
        <v>199</v>
      </c>
      <c r="F30" s="76" t="s">
        <v>199</v>
      </c>
      <c r="G30" s="76" t="s">
        <v>199</v>
      </c>
      <c r="H30" s="76" t="s">
        <v>199</v>
      </c>
      <c r="I30" s="76" t="s">
        <v>199</v>
      </c>
      <c r="J30" s="77">
        <v>2445</v>
      </c>
      <c r="K30" s="77">
        <v>337</v>
      </c>
      <c r="L30" s="77">
        <v>562</v>
      </c>
      <c r="M30" s="77">
        <v>13</v>
      </c>
      <c r="N30" s="77">
        <v>566</v>
      </c>
      <c r="O30" s="77">
        <v>899</v>
      </c>
      <c r="P30" s="77">
        <v>170</v>
      </c>
      <c r="Q30" s="77">
        <v>55</v>
      </c>
      <c r="R30" s="77">
        <v>85</v>
      </c>
      <c r="S30" s="77">
        <v>150</v>
      </c>
      <c r="T30" s="77">
        <v>-28</v>
      </c>
      <c r="U30" s="77">
        <v>162</v>
      </c>
      <c r="V30" s="77">
        <v>299</v>
      </c>
      <c r="W30" s="77">
        <v>7</v>
      </c>
    </row>
    <row r="31" spans="1:23" x14ac:dyDescent="0.35">
      <c r="A31" s="77">
        <v>27059</v>
      </c>
      <c r="B31" s="77">
        <v>34.340000000000003</v>
      </c>
      <c r="C31" s="77">
        <v>34.43</v>
      </c>
      <c r="D31" s="77">
        <v>36.86</v>
      </c>
      <c r="E31" s="77">
        <v>-2.39</v>
      </c>
      <c r="F31" s="77">
        <v>-5.49</v>
      </c>
      <c r="G31" s="77">
        <v>25830</v>
      </c>
      <c r="H31" s="78">
        <v>0.46</v>
      </c>
      <c r="I31" s="78">
        <v>0.63</v>
      </c>
      <c r="J31" s="77">
        <v>2802</v>
      </c>
      <c r="K31" s="77">
        <v>368</v>
      </c>
      <c r="L31" s="77">
        <v>592</v>
      </c>
      <c r="M31" s="77">
        <v>74</v>
      </c>
      <c r="N31" s="77">
        <v>594</v>
      </c>
      <c r="O31" s="77">
        <v>962</v>
      </c>
      <c r="P31" s="77">
        <v>213</v>
      </c>
      <c r="Q31" s="77">
        <v>97</v>
      </c>
      <c r="R31" s="77">
        <v>114</v>
      </c>
      <c r="S31" s="77">
        <v>215</v>
      </c>
      <c r="T31" s="77">
        <v>-26</v>
      </c>
      <c r="U31" s="77">
        <v>214</v>
      </c>
      <c r="V31" s="77">
        <v>394</v>
      </c>
      <c r="W31" s="77">
        <v>25</v>
      </c>
    </row>
    <row r="32" spans="1:23" x14ac:dyDescent="0.35">
      <c r="A32" s="77">
        <v>27061</v>
      </c>
      <c r="B32" s="76" t="s">
        <v>199</v>
      </c>
      <c r="C32" s="76" t="s">
        <v>199</v>
      </c>
      <c r="D32" s="76" t="s">
        <v>199</v>
      </c>
      <c r="E32" s="76" t="s">
        <v>199</v>
      </c>
      <c r="F32" s="76" t="s">
        <v>199</v>
      </c>
      <c r="G32" s="76" t="s">
        <v>199</v>
      </c>
      <c r="H32" s="76" t="s">
        <v>199</v>
      </c>
      <c r="I32" s="76" t="s">
        <v>199</v>
      </c>
      <c r="J32" s="77">
        <v>2327</v>
      </c>
      <c r="K32" s="77">
        <v>337</v>
      </c>
      <c r="L32" s="77">
        <v>561</v>
      </c>
      <c r="M32" s="77">
        <v>15</v>
      </c>
      <c r="N32" s="77">
        <v>561</v>
      </c>
      <c r="O32" s="77">
        <v>901</v>
      </c>
      <c r="P32" s="77">
        <v>206</v>
      </c>
      <c r="Q32" s="77">
        <v>41</v>
      </c>
      <c r="R32" s="77">
        <v>76</v>
      </c>
      <c r="S32" s="77">
        <v>136</v>
      </c>
      <c r="T32" s="77">
        <v>-29</v>
      </c>
      <c r="U32" s="77">
        <v>145</v>
      </c>
      <c r="V32" s="77">
        <v>283</v>
      </c>
      <c r="W32" s="77">
        <v>-3</v>
      </c>
    </row>
    <row r="33" spans="1:23" x14ac:dyDescent="0.35">
      <c r="A33" s="77">
        <v>27063</v>
      </c>
      <c r="B33" s="77">
        <v>50.64</v>
      </c>
      <c r="C33" s="77">
        <v>57.65</v>
      </c>
      <c r="D33" s="77">
        <v>67.02</v>
      </c>
      <c r="E33" s="77">
        <v>0.01</v>
      </c>
      <c r="F33" s="77">
        <v>-0.62</v>
      </c>
      <c r="G33" s="77">
        <v>167550</v>
      </c>
      <c r="H33" s="78">
        <v>0.85</v>
      </c>
      <c r="I33" s="78">
        <v>0.99</v>
      </c>
      <c r="J33" s="77">
        <v>3093</v>
      </c>
      <c r="K33" s="77">
        <v>382</v>
      </c>
      <c r="L33" s="77">
        <v>619</v>
      </c>
      <c r="M33" s="77">
        <v>72</v>
      </c>
      <c r="N33" s="77">
        <v>631</v>
      </c>
      <c r="O33" s="77">
        <v>930</v>
      </c>
      <c r="P33" s="77">
        <v>220</v>
      </c>
      <c r="Q33" s="77">
        <v>138</v>
      </c>
      <c r="R33" s="77">
        <v>142</v>
      </c>
      <c r="S33" s="77">
        <v>263</v>
      </c>
      <c r="T33" s="77">
        <v>-10</v>
      </c>
      <c r="U33" s="77">
        <v>265</v>
      </c>
      <c r="V33" s="77">
        <v>427</v>
      </c>
      <c r="W33" s="77">
        <v>61</v>
      </c>
    </row>
    <row r="34" spans="1:23" x14ac:dyDescent="0.35">
      <c r="A34" s="77">
        <v>27065</v>
      </c>
      <c r="B34" s="77">
        <v>36.86</v>
      </c>
      <c r="C34" s="77">
        <v>36.840000000000003</v>
      </c>
      <c r="D34" s="77">
        <v>40.72</v>
      </c>
      <c r="E34" s="77">
        <v>-2.94</v>
      </c>
      <c r="F34" s="77">
        <v>-5.88</v>
      </c>
      <c r="G34" s="77">
        <v>12064</v>
      </c>
      <c r="H34" s="78">
        <v>0.59</v>
      </c>
      <c r="I34" s="78">
        <v>0.82</v>
      </c>
      <c r="J34" s="77">
        <v>2644</v>
      </c>
      <c r="K34" s="77">
        <v>357</v>
      </c>
      <c r="L34" s="77">
        <v>576</v>
      </c>
      <c r="M34" s="77">
        <v>62</v>
      </c>
      <c r="N34" s="77">
        <v>574</v>
      </c>
      <c r="O34" s="77">
        <v>936</v>
      </c>
      <c r="P34" s="77">
        <v>201</v>
      </c>
      <c r="Q34" s="77">
        <v>80</v>
      </c>
      <c r="R34" s="77">
        <v>109</v>
      </c>
      <c r="S34" s="77">
        <v>206</v>
      </c>
      <c r="T34" s="77">
        <v>-27</v>
      </c>
      <c r="U34" s="77">
        <v>201</v>
      </c>
      <c r="V34" s="77">
        <v>373</v>
      </c>
      <c r="W34" s="77">
        <v>16</v>
      </c>
    </row>
    <row r="35" spans="1:23" x14ac:dyDescent="0.35">
      <c r="A35" s="77">
        <v>27067</v>
      </c>
      <c r="B35" s="77">
        <v>47.78</v>
      </c>
      <c r="C35" s="77">
        <v>52.77</v>
      </c>
      <c r="D35" s="77">
        <v>59.86</v>
      </c>
      <c r="E35" s="77">
        <v>-2.44</v>
      </c>
      <c r="F35" s="77">
        <v>-5.62</v>
      </c>
      <c r="G35" s="77">
        <v>101511</v>
      </c>
      <c r="H35" s="78">
        <v>0.94</v>
      </c>
      <c r="I35" s="78">
        <v>1</v>
      </c>
      <c r="J35" s="77">
        <v>3019</v>
      </c>
      <c r="K35" s="77">
        <v>373</v>
      </c>
      <c r="L35" s="77">
        <v>605</v>
      </c>
      <c r="M35" s="77">
        <v>63</v>
      </c>
      <c r="N35" s="77">
        <v>615</v>
      </c>
      <c r="O35" s="77">
        <v>955</v>
      </c>
      <c r="P35" s="77">
        <v>212</v>
      </c>
      <c r="Q35" s="77">
        <v>120</v>
      </c>
      <c r="R35" s="77">
        <v>134</v>
      </c>
      <c r="S35" s="77">
        <v>240</v>
      </c>
      <c r="T35" s="77">
        <v>-24</v>
      </c>
      <c r="U35" s="77">
        <v>250</v>
      </c>
      <c r="V35" s="77">
        <v>419</v>
      </c>
      <c r="W35" s="77">
        <v>53</v>
      </c>
    </row>
    <row r="36" spans="1:23" x14ac:dyDescent="0.35">
      <c r="A36" s="77">
        <v>27069</v>
      </c>
      <c r="B36" s="77">
        <v>32.9</v>
      </c>
      <c r="C36" s="77">
        <v>33.119999999999997</v>
      </c>
      <c r="D36" s="77">
        <v>35.29</v>
      </c>
      <c r="E36" s="77">
        <v>-5.7</v>
      </c>
      <c r="F36" s="77">
        <v>-11.28</v>
      </c>
      <c r="G36" s="77">
        <v>127120</v>
      </c>
      <c r="H36" s="78">
        <v>0.35</v>
      </c>
      <c r="I36" s="78">
        <v>0.56000000000000005</v>
      </c>
      <c r="J36" s="77">
        <v>2439</v>
      </c>
      <c r="K36" s="77">
        <v>323</v>
      </c>
      <c r="L36" s="77">
        <v>571</v>
      </c>
      <c r="M36" s="77">
        <v>-37</v>
      </c>
      <c r="N36" s="77">
        <v>549</v>
      </c>
      <c r="O36" s="77">
        <v>869</v>
      </c>
      <c r="P36" s="77">
        <v>89</v>
      </c>
      <c r="Q36" s="77">
        <v>84</v>
      </c>
      <c r="R36" s="77">
        <v>85</v>
      </c>
      <c r="S36" s="77">
        <v>155</v>
      </c>
      <c r="T36" s="77">
        <v>-35</v>
      </c>
      <c r="U36" s="77">
        <v>174</v>
      </c>
      <c r="V36" s="77">
        <v>309</v>
      </c>
      <c r="W36" s="77">
        <v>17</v>
      </c>
    </row>
    <row r="37" spans="1:23" x14ac:dyDescent="0.35">
      <c r="A37" s="77">
        <v>27071</v>
      </c>
      <c r="B37" s="76" t="s">
        <v>199</v>
      </c>
      <c r="C37" s="76" t="s">
        <v>199</v>
      </c>
      <c r="D37" s="76" t="s">
        <v>199</v>
      </c>
      <c r="E37" s="76" t="s">
        <v>199</v>
      </c>
      <c r="F37" s="76" t="s">
        <v>199</v>
      </c>
      <c r="G37" s="76" t="s">
        <v>199</v>
      </c>
      <c r="H37" s="76" t="s">
        <v>199</v>
      </c>
      <c r="I37" s="76" t="s">
        <v>199</v>
      </c>
      <c r="J37" s="77">
        <v>2213</v>
      </c>
      <c r="K37" s="77">
        <v>321</v>
      </c>
      <c r="L37" s="77">
        <v>558</v>
      </c>
      <c r="M37" s="77">
        <v>-21</v>
      </c>
      <c r="N37" s="77">
        <v>536</v>
      </c>
      <c r="O37" s="77">
        <v>878</v>
      </c>
      <c r="P37" s="77">
        <v>181</v>
      </c>
      <c r="Q37" s="77">
        <v>33</v>
      </c>
      <c r="R37" s="77">
        <v>67</v>
      </c>
      <c r="S37" s="77">
        <v>117</v>
      </c>
      <c r="T37" s="77">
        <v>-31</v>
      </c>
      <c r="U37" s="77">
        <v>128</v>
      </c>
      <c r="V37" s="77">
        <v>258</v>
      </c>
      <c r="W37" s="77">
        <v>-4</v>
      </c>
    </row>
    <row r="38" spans="1:23" x14ac:dyDescent="0.35">
      <c r="A38" s="77">
        <v>27073</v>
      </c>
      <c r="B38" s="77">
        <v>48.91</v>
      </c>
      <c r="C38" s="77">
        <v>53.89</v>
      </c>
      <c r="D38" s="77">
        <v>63.46</v>
      </c>
      <c r="E38" s="77">
        <v>-2.86</v>
      </c>
      <c r="F38" s="77">
        <v>-6.04</v>
      </c>
      <c r="G38" s="77">
        <v>167660</v>
      </c>
      <c r="H38" s="78">
        <v>0.94</v>
      </c>
      <c r="I38" s="78">
        <v>1</v>
      </c>
      <c r="J38" s="77">
        <v>3095</v>
      </c>
      <c r="K38" s="77">
        <v>370</v>
      </c>
      <c r="L38" s="77">
        <v>609</v>
      </c>
      <c r="M38" s="77">
        <v>50</v>
      </c>
      <c r="N38" s="77">
        <v>622</v>
      </c>
      <c r="O38" s="77">
        <v>934</v>
      </c>
      <c r="P38" s="77">
        <v>204</v>
      </c>
      <c r="Q38" s="77">
        <v>180</v>
      </c>
      <c r="R38" s="77">
        <v>150</v>
      </c>
      <c r="S38" s="77">
        <v>272</v>
      </c>
      <c r="T38" s="77">
        <v>-27</v>
      </c>
      <c r="U38" s="77">
        <v>283</v>
      </c>
      <c r="V38" s="77">
        <v>442</v>
      </c>
      <c r="W38" s="77">
        <v>70</v>
      </c>
    </row>
    <row r="39" spans="1:23" x14ac:dyDescent="0.35">
      <c r="A39" s="77">
        <v>27075</v>
      </c>
      <c r="B39" s="76" t="s">
        <v>199</v>
      </c>
      <c r="C39" s="76" t="s">
        <v>199</v>
      </c>
      <c r="D39" s="76" t="s">
        <v>199</v>
      </c>
      <c r="E39" s="76" t="s">
        <v>199</v>
      </c>
      <c r="F39" s="76" t="s">
        <v>199</v>
      </c>
      <c r="G39" s="76" t="s">
        <v>199</v>
      </c>
      <c r="H39" s="76" t="s">
        <v>199</v>
      </c>
      <c r="I39" s="76" t="s">
        <v>199</v>
      </c>
      <c r="J39" s="77">
        <v>1969</v>
      </c>
      <c r="K39" s="77">
        <v>321</v>
      </c>
      <c r="L39" s="77">
        <v>541</v>
      </c>
      <c r="M39" s="77">
        <v>17</v>
      </c>
      <c r="N39" s="77">
        <v>535</v>
      </c>
      <c r="O39" s="77">
        <v>813</v>
      </c>
      <c r="P39" s="77">
        <v>206</v>
      </c>
      <c r="Q39" s="77">
        <v>18</v>
      </c>
      <c r="R39" s="77">
        <v>35</v>
      </c>
      <c r="S39" s="77">
        <v>64</v>
      </c>
      <c r="T39" s="77">
        <v>-2</v>
      </c>
      <c r="U39" s="77">
        <v>68</v>
      </c>
      <c r="V39" s="77">
        <v>144</v>
      </c>
      <c r="W39" s="77">
        <v>-6</v>
      </c>
    </row>
    <row r="40" spans="1:23" x14ac:dyDescent="0.35">
      <c r="A40" s="77">
        <v>27077</v>
      </c>
      <c r="B40" s="76" t="s">
        <v>199</v>
      </c>
      <c r="C40" s="76" t="s">
        <v>199</v>
      </c>
      <c r="D40" s="76" t="s">
        <v>199</v>
      </c>
      <c r="E40" s="76" t="s">
        <v>199</v>
      </c>
      <c r="F40" s="76" t="s">
        <v>199</v>
      </c>
      <c r="G40" s="76" t="s">
        <v>199</v>
      </c>
      <c r="H40" s="76" t="s">
        <v>199</v>
      </c>
      <c r="I40" s="76" t="s">
        <v>199</v>
      </c>
      <c r="J40" s="77">
        <v>2274</v>
      </c>
      <c r="K40" s="77">
        <v>323</v>
      </c>
      <c r="L40" s="77">
        <v>563</v>
      </c>
      <c r="M40" s="77">
        <v>-30</v>
      </c>
      <c r="N40" s="77">
        <v>546</v>
      </c>
      <c r="O40" s="77">
        <v>871</v>
      </c>
      <c r="P40" s="77">
        <v>178</v>
      </c>
      <c r="Q40" s="77">
        <v>37</v>
      </c>
      <c r="R40" s="77">
        <v>70</v>
      </c>
      <c r="S40" s="77">
        <v>125</v>
      </c>
      <c r="T40" s="77">
        <v>-31</v>
      </c>
      <c r="U40" s="77">
        <v>138</v>
      </c>
      <c r="V40" s="77">
        <v>270</v>
      </c>
      <c r="W40" s="77">
        <v>8</v>
      </c>
    </row>
    <row r="41" spans="1:23" x14ac:dyDescent="0.35">
      <c r="A41" s="77">
        <v>27079</v>
      </c>
      <c r="B41" s="77">
        <v>50.17</v>
      </c>
      <c r="C41" s="77">
        <v>55.18</v>
      </c>
      <c r="D41" s="77">
        <v>61.97</v>
      </c>
      <c r="E41" s="77">
        <v>-2.48</v>
      </c>
      <c r="F41" s="77">
        <v>-5.54</v>
      </c>
      <c r="G41" s="77">
        <v>83077</v>
      </c>
      <c r="H41" s="78">
        <v>0.72</v>
      </c>
      <c r="I41" s="78">
        <v>0.94</v>
      </c>
      <c r="J41" s="77">
        <v>3080</v>
      </c>
      <c r="K41" s="77">
        <v>383</v>
      </c>
      <c r="L41" s="77">
        <v>634</v>
      </c>
      <c r="M41" s="77">
        <v>81</v>
      </c>
      <c r="N41" s="77">
        <v>630</v>
      </c>
      <c r="O41" s="77">
        <v>977</v>
      </c>
      <c r="P41" s="77">
        <v>217</v>
      </c>
      <c r="Q41" s="77">
        <v>119</v>
      </c>
      <c r="R41" s="77">
        <v>136</v>
      </c>
      <c r="S41" s="77">
        <v>259</v>
      </c>
      <c r="T41" s="77">
        <v>-24</v>
      </c>
      <c r="U41" s="77">
        <v>259</v>
      </c>
      <c r="V41" s="77">
        <v>462</v>
      </c>
      <c r="W41" s="77">
        <v>41</v>
      </c>
    </row>
    <row r="42" spans="1:23" x14ac:dyDescent="0.35">
      <c r="A42" s="77">
        <v>27081</v>
      </c>
      <c r="B42" s="77">
        <v>45.26</v>
      </c>
      <c r="C42" s="77">
        <v>51.62</v>
      </c>
      <c r="D42" s="77">
        <v>59.97</v>
      </c>
      <c r="E42" s="77">
        <v>-1.57</v>
      </c>
      <c r="F42" s="77">
        <v>-4.05</v>
      </c>
      <c r="G42" s="77">
        <v>96675</v>
      </c>
      <c r="H42" s="78">
        <v>0.6</v>
      </c>
      <c r="I42" s="78">
        <v>0.95</v>
      </c>
      <c r="J42" s="77">
        <v>2937</v>
      </c>
      <c r="K42" s="77">
        <v>370</v>
      </c>
      <c r="L42" s="77">
        <v>599</v>
      </c>
      <c r="M42" s="77">
        <v>50</v>
      </c>
      <c r="N42" s="77">
        <v>621</v>
      </c>
      <c r="O42" s="77">
        <v>915</v>
      </c>
      <c r="P42" s="77">
        <v>205</v>
      </c>
      <c r="Q42" s="77">
        <v>119</v>
      </c>
      <c r="R42" s="77">
        <v>130</v>
      </c>
      <c r="S42" s="77">
        <v>230</v>
      </c>
      <c r="T42" s="77">
        <v>-14</v>
      </c>
      <c r="U42" s="77">
        <v>245</v>
      </c>
      <c r="V42" s="77">
        <v>400</v>
      </c>
      <c r="W42" s="77">
        <v>67</v>
      </c>
    </row>
    <row r="43" spans="1:23" x14ac:dyDescent="0.35">
      <c r="A43" s="77">
        <v>27083</v>
      </c>
      <c r="B43" s="77">
        <v>48.63</v>
      </c>
      <c r="C43" s="77">
        <v>53.02</v>
      </c>
      <c r="D43" s="77">
        <v>60.08</v>
      </c>
      <c r="E43" s="77">
        <v>-2.84</v>
      </c>
      <c r="F43" s="77">
        <v>-6.09</v>
      </c>
      <c r="G43" s="77">
        <v>147770</v>
      </c>
      <c r="H43" s="78">
        <v>0.62</v>
      </c>
      <c r="I43" s="78">
        <v>0.92</v>
      </c>
      <c r="J43" s="77">
        <v>3126</v>
      </c>
      <c r="K43" s="77">
        <v>375</v>
      </c>
      <c r="L43" s="77">
        <v>610</v>
      </c>
      <c r="M43" s="77">
        <v>56</v>
      </c>
      <c r="N43" s="77">
        <v>627</v>
      </c>
      <c r="O43" s="77">
        <v>924</v>
      </c>
      <c r="P43" s="77">
        <v>217</v>
      </c>
      <c r="Q43" s="77">
        <v>157</v>
      </c>
      <c r="R43" s="77">
        <v>143</v>
      </c>
      <c r="S43" s="77">
        <v>256</v>
      </c>
      <c r="T43" s="77">
        <v>-18</v>
      </c>
      <c r="U43" s="77">
        <v>269</v>
      </c>
      <c r="V43" s="77">
        <v>429</v>
      </c>
      <c r="W43" s="77">
        <v>71</v>
      </c>
    </row>
    <row r="44" spans="1:23" x14ac:dyDescent="0.35">
      <c r="A44" s="77">
        <v>27085</v>
      </c>
      <c r="B44" s="77">
        <v>46.25</v>
      </c>
      <c r="C44" s="77">
        <v>52.89</v>
      </c>
      <c r="D44" s="77">
        <v>59.69</v>
      </c>
      <c r="E44" s="77">
        <v>0.37</v>
      </c>
      <c r="F44" s="77">
        <v>-0.59</v>
      </c>
      <c r="G44" s="77">
        <v>82290</v>
      </c>
      <c r="H44" s="78">
        <v>0.61</v>
      </c>
      <c r="I44" s="78">
        <v>0.91</v>
      </c>
      <c r="J44" s="77">
        <v>3091</v>
      </c>
      <c r="K44" s="77">
        <v>382</v>
      </c>
      <c r="L44" s="77">
        <v>624</v>
      </c>
      <c r="M44" s="77">
        <v>79</v>
      </c>
      <c r="N44" s="77">
        <v>625</v>
      </c>
      <c r="O44" s="77">
        <v>986</v>
      </c>
      <c r="P44" s="77">
        <v>217</v>
      </c>
      <c r="Q44" s="77">
        <v>126</v>
      </c>
      <c r="R44" s="77">
        <v>139</v>
      </c>
      <c r="S44" s="77">
        <v>250</v>
      </c>
      <c r="T44" s="77">
        <v>-21</v>
      </c>
      <c r="U44" s="77">
        <v>258</v>
      </c>
      <c r="V44" s="77">
        <v>452</v>
      </c>
      <c r="W44" s="77">
        <v>48</v>
      </c>
    </row>
    <row r="45" spans="1:23" x14ac:dyDescent="0.35">
      <c r="A45" s="77">
        <v>27087</v>
      </c>
      <c r="B45" s="77">
        <v>36.520000000000003</v>
      </c>
      <c r="C45" s="77">
        <v>37.61</v>
      </c>
      <c r="D45" s="77">
        <v>41.35</v>
      </c>
      <c r="E45" s="77">
        <v>-3.31</v>
      </c>
      <c r="F45" s="77">
        <v>-7.03</v>
      </c>
      <c r="G45" s="77">
        <v>66400</v>
      </c>
      <c r="H45" s="78">
        <v>0.74</v>
      </c>
      <c r="I45" s="78">
        <v>0.93</v>
      </c>
      <c r="J45" s="77">
        <v>2532</v>
      </c>
      <c r="K45" s="77">
        <v>338</v>
      </c>
      <c r="L45" s="77">
        <v>570</v>
      </c>
      <c r="M45" s="77">
        <v>-15</v>
      </c>
      <c r="N45" s="77">
        <v>571</v>
      </c>
      <c r="O45" s="77">
        <v>894</v>
      </c>
      <c r="P45" s="77">
        <v>139</v>
      </c>
      <c r="Q45" s="77">
        <v>70</v>
      </c>
      <c r="R45" s="77">
        <v>93</v>
      </c>
      <c r="S45" s="77">
        <v>173</v>
      </c>
      <c r="T45" s="77">
        <v>-39</v>
      </c>
      <c r="U45" s="77">
        <v>184</v>
      </c>
      <c r="V45" s="77">
        <v>319</v>
      </c>
      <c r="W45" s="77">
        <v>14</v>
      </c>
    </row>
    <row r="46" spans="1:23" x14ac:dyDescent="0.35">
      <c r="A46" s="77">
        <v>27089</v>
      </c>
      <c r="B46" s="77">
        <v>32.979999999999997</v>
      </c>
      <c r="C46" s="77">
        <v>30.36</v>
      </c>
      <c r="D46" s="77">
        <v>30.2</v>
      </c>
      <c r="E46" s="77">
        <v>-6.37</v>
      </c>
      <c r="F46" s="77">
        <v>-12.88</v>
      </c>
      <c r="G46" s="77">
        <v>251900</v>
      </c>
      <c r="H46" s="78">
        <v>0.15</v>
      </c>
      <c r="I46" s="78">
        <v>0.14000000000000001</v>
      </c>
      <c r="J46" s="77">
        <v>2448</v>
      </c>
      <c r="K46" s="77">
        <v>328</v>
      </c>
      <c r="L46" s="77">
        <v>575</v>
      </c>
      <c r="M46" s="77">
        <v>-33</v>
      </c>
      <c r="N46" s="77">
        <v>557</v>
      </c>
      <c r="O46" s="77">
        <v>871</v>
      </c>
      <c r="P46" s="77">
        <v>107</v>
      </c>
      <c r="Q46" s="77">
        <v>78</v>
      </c>
      <c r="R46" s="77">
        <v>91</v>
      </c>
      <c r="S46" s="77">
        <v>168</v>
      </c>
      <c r="T46" s="77">
        <v>-43</v>
      </c>
      <c r="U46" s="77">
        <v>184</v>
      </c>
      <c r="V46" s="77">
        <v>324</v>
      </c>
      <c r="W46" s="77">
        <v>14</v>
      </c>
    </row>
    <row r="47" spans="1:23" x14ac:dyDescent="0.35">
      <c r="A47" s="77">
        <v>27091</v>
      </c>
      <c r="B47" s="77">
        <v>53.87</v>
      </c>
      <c r="C47" s="77">
        <v>59.69</v>
      </c>
      <c r="D47" s="77">
        <v>69.02</v>
      </c>
      <c r="E47" s="77">
        <v>-1.08</v>
      </c>
      <c r="F47" s="77">
        <v>-2.61</v>
      </c>
      <c r="G47" s="77">
        <v>152060</v>
      </c>
      <c r="H47" s="78">
        <v>0.91</v>
      </c>
      <c r="I47" s="78">
        <v>1</v>
      </c>
      <c r="J47" s="77">
        <v>3174</v>
      </c>
      <c r="K47" s="77">
        <v>385</v>
      </c>
      <c r="L47" s="77">
        <v>623</v>
      </c>
      <c r="M47" s="77">
        <v>77</v>
      </c>
      <c r="N47" s="77">
        <v>635</v>
      </c>
      <c r="O47" s="77">
        <v>944</v>
      </c>
      <c r="P47" s="77">
        <v>216</v>
      </c>
      <c r="Q47" s="77">
        <v>141</v>
      </c>
      <c r="R47" s="77">
        <v>142</v>
      </c>
      <c r="S47" s="77">
        <v>271</v>
      </c>
      <c r="T47" s="77">
        <v>-13</v>
      </c>
      <c r="U47" s="77">
        <v>268</v>
      </c>
      <c r="V47" s="77">
        <v>442</v>
      </c>
      <c r="W47" s="77">
        <v>53</v>
      </c>
    </row>
    <row r="48" spans="1:23" x14ac:dyDescent="0.35">
      <c r="A48" s="77">
        <v>27093</v>
      </c>
      <c r="B48" s="77">
        <v>44.75</v>
      </c>
      <c r="C48" s="77">
        <v>48.19</v>
      </c>
      <c r="D48" s="77">
        <v>53.58</v>
      </c>
      <c r="E48" s="77">
        <v>-2.63</v>
      </c>
      <c r="F48" s="77">
        <v>-5.75</v>
      </c>
      <c r="G48" s="77">
        <v>94750</v>
      </c>
      <c r="H48" s="78">
        <v>0.85</v>
      </c>
      <c r="I48" s="78">
        <v>0.99</v>
      </c>
      <c r="J48" s="77">
        <v>3036</v>
      </c>
      <c r="K48" s="77">
        <v>378</v>
      </c>
      <c r="L48" s="77">
        <v>611</v>
      </c>
      <c r="M48" s="77">
        <v>72</v>
      </c>
      <c r="N48" s="77">
        <v>618</v>
      </c>
      <c r="O48" s="77">
        <v>977</v>
      </c>
      <c r="P48" s="77">
        <v>217</v>
      </c>
      <c r="Q48" s="77">
        <v>113</v>
      </c>
      <c r="R48" s="77">
        <v>135</v>
      </c>
      <c r="S48" s="77">
        <v>241</v>
      </c>
      <c r="T48" s="77">
        <v>-21</v>
      </c>
      <c r="U48" s="77">
        <v>250</v>
      </c>
      <c r="V48" s="77">
        <v>438</v>
      </c>
      <c r="W48" s="77">
        <v>46</v>
      </c>
    </row>
    <row r="49" spans="1:23" x14ac:dyDescent="0.35">
      <c r="A49" s="77">
        <v>27095</v>
      </c>
      <c r="B49" s="77">
        <v>36.619999999999997</v>
      </c>
      <c r="C49" s="77">
        <v>38.96</v>
      </c>
      <c r="D49" s="77">
        <v>43.11</v>
      </c>
      <c r="E49" s="77">
        <v>-2.27</v>
      </c>
      <c r="F49" s="77">
        <v>-4.83</v>
      </c>
      <c r="G49" s="77">
        <v>16000</v>
      </c>
      <c r="H49" s="78">
        <v>0.18</v>
      </c>
      <c r="I49" s="78">
        <v>0.43</v>
      </c>
      <c r="J49" s="77">
        <v>2749</v>
      </c>
      <c r="K49" s="77">
        <v>368</v>
      </c>
      <c r="L49" s="77">
        <v>588</v>
      </c>
      <c r="M49" s="77">
        <v>69</v>
      </c>
      <c r="N49" s="77">
        <v>603</v>
      </c>
      <c r="O49" s="77">
        <v>969</v>
      </c>
      <c r="P49" s="77">
        <v>226</v>
      </c>
      <c r="Q49" s="77">
        <v>93</v>
      </c>
      <c r="R49" s="77">
        <v>116</v>
      </c>
      <c r="S49" s="77">
        <v>217</v>
      </c>
      <c r="T49" s="77">
        <v>-26</v>
      </c>
      <c r="U49" s="77">
        <v>217</v>
      </c>
      <c r="V49" s="77">
        <v>399</v>
      </c>
      <c r="W49" s="77">
        <v>29</v>
      </c>
    </row>
    <row r="50" spans="1:23" x14ac:dyDescent="0.35">
      <c r="A50" s="77">
        <v>27097</v>
      </c>
      <c r="B50" s="77">
        <v>41.04</v>
      </c>
      <c r="C50" s="77">
        <v>40.19</v>
      </c>
      <c r="D50" s="77">
        <v>44</v>
      </c>
      <c r="E50" s="77">
        <v>-6.56</v>
      </c>
      <c r="F50" s="77">
        <v>-12.69</v>
      </c>
      <c r="G50" s="77">
        <v>31080</v>
      </c>
      <c r="H50" s="78">
        <v>0.73</v>
      </c>
      <c r="I50" s="78">
        <v>0.86</v>
      </c>
      <c r="J50" s="77">
        <v>2743</v>
      </c>
      <c r="K50" s="77">
        <v>362</v>
      </c>
      <c r="L50" s="77">
        <v>587</v>
      </c>
      <c r="M50" s="77">
        <v>51</v>
      </c>
      <c r="N50" s="77">
        <v>594</v>
      </c>
      <c r="O50" s="77">
        <v>954</v>
      </c>
      <c r="P50" s="77">
        <v>214</v>
      </c>
      <c r="Q50" s="77">
        <v>93</v>
      </c>
      <c r="R50" s="77">
        <v>118</v>
      </c>
      <c r="S50" s="77">
        <v>220</v>
      </c>
      <c r="T50" s="77">
        <v>-27</v>
      </c>
      <c r="U50" s="77">
        <v>217</v>
      </c>
      <c r="V50" s="77">
        <v>394</v>
      </c>
      <c r="W50" s="77">
        <v>30</v>
      </c>
    </row>
    <row r="51" spans="1:23" x14ac:dyDescent="0.35">
      <c r="A51" s="77">
        <v>27099</v>
      </c>
      <c r="B51" s="77">
        <v>51.15</v>
      </c>
      <c r="C51" s="77">
        <v>58.38</v>
      </c>
      <c r="D51" s="77">
        <v>66.78</v>
      </c>
      <c r="E51" s="77">
        <v>-0.91</v>
      </c>
      <c r="F51" s="77">
        <v>-3.34</v>
      </c>
      <c r="G51" s="77">
        <v>145822</v>
      </c>
      <c r="H51" s="78">
        <v>0.89</v>
      </c>
      <c r="I51" s="78">
        <v>1</v>
      </c>
      <c r="J51" s="77">
        <v>2972</v>
      </c>
      <c r="K51" s="77">
        <v>381</v>
      </c>
      <c r="L51" s="77">
        <v>629</v>
      </c>
      <c r="M51" s="77">
        <v>85</v>
      </c>
      <c r="N51" s="77">
        <v>629</v>
      </c>
      <c r="O51" s="77">
        <v>1030</v>
      </c>
      <c r="P51" s="77">
        <v>206</v>
      </c>
      <c r="Q51" s="77">
        <v>89</v>
      </c>
      <c r="R51" s="77">
        <v>119</v>
      </c>
      <c r="S51" s="77">
        <v>241</v>
      </c>
      <c r="T51" s="77">
        <v>-1</v>
      </c>
      <c r="U51" s="77">
        <v>234</v>
      </c>
      <c r="V51" s="77">
        <v>473</v>
      </c>
      <c r="W51" s="77">
        <v>29</v>
      </c>
    </row>
    <row r="52" spans="1:23" x14ac:dyDescent="0.35">
      <c r="A52" s="77">
        <v>27101</v>
      </c>
      <c r="B52" s="77">
        <v>50.13</v>
      </c>
      <c r="C52" s="77">
        <v>58.29</v>
      </c>
      <c r="D52" s="77">
        <v>68.84</v>
      </c>
      <c r="E52" s="77">
        <v>0.21</v>
      </c>
      <c r="F52" s="77">
        <v>-0.52</v>
      </c>
      <c r="G52" s="77">
        <v>162250</v>
      </c>
      <c r="H52" s="78">
        <v>0.87</v>
      </c>
      <c r="I52" s="78">
        <v>1</v>
      </c>
      <c r="J52" s="77">
        <v>3031</v>
      </c>
      <c r="K52" s="77">
        <v>378</v>
      </c>
      <c r="L52" s="77">
        <v>610</v>
      </c>
      <c r="M52" s="77">
        <v>59</v>
      </c>
      <c r="N52" s="77">
        <v>629</v>
      </c>
      <c r="O52" s="77">
        <v>930</v>
      </c>
      <c r="P52" s="77">
        <v>220</v>
      </c>
      <c r="Q52" s="77">
        <v>132</v>
      </c>
      <c r="R52" s="77">
        <v>139</v>
      </c>
      <c r="S52" s="77">
        <v>247</v>
      </c>
      <c r="T52" s="77">
        <v>-12</v>
      </c>
      <c r="U52" s="77">
        <v>261</v>
      </c>
      <c r="V52" s="77">
        <v>427</v>
      </c>
      <c r="W52" s="77">
        <v>69</v>
      </c>
    </row>
    <row r="53" spans="1:23" x14ac:dyDescent="0.35">
      <c r="A53" s="77">
        <v>27103</v>
      </c>
      <c r="B53" s="77">
        <v>52.79</v>
      </c>
      <c r="C53" s="77">
        <v>56.29</v>
      </c>
      <c r="D53" s="77">
        <v>62.49</v>
      </c>
      <c r="E53" s="77">
        <v>-3.68</v>
      </c>
      <c r="F53" s="77">
        <v>-7.85</v>
      </c>
      <c r="G53" s="77">
        <v>79350</v>
      </c>
      <c r="H53" s="78">
        <v>0.79</v>
      </c>
      <c r="I53" s="78">
        <v>0.96</v>
      </c>
      <c r="J53" s="77">
        <v>3130</v>
      </c>
      <c r="K53" s="77">
        <v>383</v>
      </c>
      <c r="L53" s="77">
        <v>630</v>
      </c>
      <c r="M53" s="77">
        <v>76</v>
      </c>
      <c r="N53" s="77">
        <v>630</v>
      </c>
      <c r="O53" s="77">
        <v>969</v>
      </c>
      <c r="P53" s="77">
        <v>216</v>
      </c>
      <c r="Q53" s="77">
        <v>137</v>
      </c>
      <c r="R53" s="77">
        <v>146</v>
      </c>
      <c r="S53" s="77">
        <v>274</v>
      </c>
      <c r="T53" s="77">
        <v>-25</v>
      </c>
      <c r="U53" s="77">
        <v>275</v>
      </c>
      <c r="V53" s="77">
        <v>464</v>
      </c>
      <c r="W53" s="77">
        <v>51</v>
      </c>
    </row>
    <row r="54" spans="1:23" x14ac:dyDescent="0.35">
      <c r="A54" s="77">
        <v>27105</v>
      </c>
      <c r="B54" s="77">
        <v>49.69</v>
      </c>
      <c r="C54" s="77">
        <v>59.78</v>
      </c>
      <c r="D54" s="77">
        <v>71.33</v>
      </c>
      <c r="E54" s="77">
        <v>1.35</v>
      </c>
      <c r="F54" s="77">
        <v>1.53</v>
      </c>
      <c r="G54" s="77">
        <v>169230</v>
      </c>
      <c r="H54" s="78">
        <v>0.91</v>
      </c>
      <c r="I54" s="78">
        <v>1</v>
      </c>
      <c r="J54" s="77">
        <v>3059</v>
      </c>
      <c r="K54" s="77">
        <v>381</v>
      </c>
      <c r="L54" s="77">
        <v>611</v>
      </c>
      <c r="M54" s="77">
        <v>64</v>
      </c>
      <c r="N54" s="77">
        <v>629</v>
      </c>
      <c r="O54" s="77">
        <v>939</v>
      </c>
      <c r="P54" s="77">
        <v>222</v>
      </c>
      <c r="Q54" s="77">
        <v>137</v>
      </c>
      <c r="R54" s="77">
        <v>144</v>
      </c>
      <c r="S54" s="77">
        <v>261</v>
      </c>
      <c r="T54" s="77">
        <v>-10</v>
      </c>
      <c r="U54" s="77">
        <v>269</v>
      </c>
      <c r="V54" s="77">
        <v>445</v>
      </c>
      <c r="W54" s="77">
        <v>71</v>
      </c>
    </row>
    <row r="55" spans="1:23" x14ac:dyDescent="0.35">
      <c r="A55" s="77">
        <v>27107</v>
      </c>
      <c r="B55" s="77">
        <v>35.51</v>
      </c>
      <c r="C55" s="77">
        <v>37.590000000000003</v>
      </c>
      <c r="D55" s="77">
        <v>41.39</v>
      </c>
      <c r="E55" s="77">
        <v>-0.75</v>
      </c>
      <c r="F55" s="77">
        <v>-2.16</v>
      </c>
      <c r="G55" s="77">
        <v>178011</v>
      </c>
      <c r="H55" s="78">
        <v>0.79</v>
      </c>
      <c r="I55" s="78">
        <v>0.97</v>
      </c>
      <c r="J55" s="77">
        <v>2692</v>
      </c>
      <c r="K55" s="77">
        <v>343</v>
      </c>
      <c r="L55" s="77">
        <v>589</v>
      </c>
      <c r="M55" s="77">
        <v>-16</v>
      </c>
      <c r="N55" s="77">
        <v>582</v>
      </c>
      <c r="O55" s="77">
        <v>892</v>
      </c>
      <c r="P55" s="77">
        <v>120</v>
      </c>
      <c r="Q55" s="77">
        <v>105</v>
      </c>
      <c r="R55" s="77">
        <v>109</v>
      </c>
      <c r="S55" s="77">
        <v>204</v>
      </c>
      <c r="T55" s="77">
        <v>-46</v>
      </c>
      <c r="U55" s="77">
        <v>216</v>
      </c>
      <c r="V55" s="77">
        <v>360</v>
      </c>
      <c r="W55" s="77">
        <v>17</v>
      </c>
    </row>
    <row r="56" spans="1:23" x14ac:dyDescent="0.35">
      <c r="A56" s="77">
        <v>27109</v>
      </c>
      <c r="B56" s="77">
        <v>53.56</v>
      </c>
      <c r="C56" s="77">
        <v>59.52</v>
      </c>
      <c r="D56" s="77">
        <v>67.819999999999993</v>
      </c>
      <c r="E56" s="77">
        <v>-3.19</v>
      </c>
      <c r="F56" s="77">
        <v>-7.47</v>
      </c>
      <c r="G56" s="77">
        <v>69977</v>
      </c>
      <c r="H56" s="78">
        <v>0.93</v>
      </c>
      <c r="I56" s="78">
        <v>1</v>
      </c>
      <c r="J56" s="77">
        <v>2922</v>
      </c>
      <c r="K56" s="77">
        <v>381</v>
      </c>
      <c r="L56" s="77">
        <v>632</v>
      </c>
      <c r="M56" s="77">
        <v>92</v>
      </c>
      <c r="N56" s="77">
        <v>624</v>
      </c>
      <c r="O56" s="77">
        <v>994</v>
      </c>
      <c r="P56" s="77">
        <v>204</v>
      </c>
      <c r="Q56" s="77">
        <v>86</v>
      </c>
      <c r="R56" s="77">
        <v>127</v>
      </c>
      <c r="S56" s="77">
        <v>248</v>
      </c>
      <c r="T56" s="77">
        <v>-3</v>
      </c>
      <c r="U56" s="77">
        <v>242</v>
      </c>
      <c r="V56" s="77">
        <v>458</v>
      </c>
      <c r="W56" s="77">
        <v>30</v>
      </c>
    </row>
    <row r="57" spans="1:23" x14ac:dyDescent="0.35">
      <c r="A57" s="77">
        <v>27111</v>
      </c>
      <c r="B57" s="77">
        <v>40.83</v>
      </c>
      <c r="C57" s="77">
        <v>38.520000000000003</v>
      </c>
      <c r="D57" s="77">
        <v>39.979999999999997</v>
      </c>
      <c r="E57" s="77">
        <v>-5.73</v>
      </c>
      <c r="F57" s="77">
        <v>-11.26</v>
      </c>
      <c r="G57" s="77">
        <v>157080</v>
      </c>
      <c r="H57" s="78">
        <v>0.78</v>
      </c>
      <c r="I57" s="78">
        <v>0.87</v>
      </c>
      <c r="J57" s="77">
        <v>2699</v>
      </c>
      <c r="K57" s="77">
        <v>349</v>
      </c>
      <c r="L57" s="77">
        <v>594</v>
      </c>
      <c r="M57" s="77">
        <v>12</v>
      </c>
      <c r="N57" s="77">
        <v>588</v>
      </c>
      <c r="O57" s="77">
        <v>912</v>
      </c>
      <c r="P57" s="77">
        <v>161</v>
      </c>
      <c r="Q57" s="77">
        <v>71</v>
      </c>
      <c r="R57" s="77">
        <v>103</v>
      </c>
      <c r="S57" s="77">
        <v>193</v>
      </c>
      <c r="T57" s="77">
        <v>-31</v>
      </c>
      <c r="U57" s="77">
        <v>198</v>
      </c>
      <c r="V57" s="77">
        <v>336</v>
      </c>
      <c r="W57" s="77">
        <v>33</v>
      </c>
    </row>
    <row r="58" spans="1:23" x14ac:dyDescent="0.35">
      <c r="A58" s="77">
        <v>27113</v>
      </c>
      <c r="B58" s="77">
        <v>32.82</v>
      </c>
      <c r="C58" s="77">
        <v>31.4</v>
      </c>
      <c r="D58" s="77">
        <v>33.049999999999997</v>
      </c>
      <c r="E58" s="77">
        <v>-5.83</v>
      </c>
      <c r="F58" s="77">
        <v>-11.82</v>
      </c>
      <c r="G58" s="77">
        <v>115900</v>
      </c>
      <c r="H58" s="78">
        <v>0.56999999999999995</v>
      </c>
      <c r="I58" s="78">
        <v>0.92</v>
      </c>
      <c r="J58" s="77">
        <v>2384</v>
      </c>
      <c r="K58" s="77">
        <v>331</v>
      </c>
      <c r="L58" s="77">
        <v>577</v>
      </c>
      <c r="M58" s="77">
        <v>-28</v>
      </c>
      <c r="N58" s="77">
        <v>560</v>
      </c>
      <c r="O58" s="77">
        <v>871</v>
      </c>
      <c r="P58" s="77">
        <v>126</v>
      </c>
      <c r="Q58" s="77">
        <v>55</v>
      </c>
      <c r="R58" s="77">
        <v>88</v>
      </c>
      <c r="S58" s="77">
        <v>166</v>
      </c>
      <c r="T58" s="77">
        <v>-42</v>
      </c>
      <c r="U58" s="77">
        <v>177</v>
      </c>
      <c r="V58" s="77">
        <v>312</v>
      </c>
      <c r="W58" s="77">
        <v>8</v>
      </c>
    </row>
    <row r="59" spans="1:23" x14ac:dyDescent="0.35">
      <c r="A59" s="77">
        <v>27115</v>
      </c>
      <c r="B59" s="77">
        <v>37.82</v>
      </c>
      <c r="C59" s="77">
        <v>43.19</v>
      </c>
      <c r="D59" s="77">
        <v>50.33</v>
      </c>
      <c r="E59" s="77">
        <v>-2.0299999999999998</v>
      </c>
      <c r="F59" s="77">
        <v>-4.82</v>
      </c>
      <c r="G59" s="77">
        <v>14655</v>
      </c>
      <c r="H59" s="78">
        <v>0.39</v>
      </c>
      <c r="I59" s="78">
        <v>0.82</v>
      </c>
      <c r="J59" s="77">
        <v>2583</v>
      </c>
      <c r="K59" s="77">
        <v>356</v>
      </c>
      <c r="L59" s="77">
        <v>570</v>
      </c>
      <c r="M59" s="77">
        <v>68</v>
      </c>
      <c r="N59" s="77">
        <v>569</v>
      </c>
      <c r="O59" s="77">
        <v>923</v>
      </c>
      <c r="P59" s="77">
        <v>198</v>
      </c>
      <c r="Q59" s="77">
        <v>71</v>
      </c>
      <c r="R59" s="77">
        <v>102</v>
      </c>
      <c r="S59" s="77">
        <v>194</v>
      </c>
      <c r="T59" s="77">
        <v>-25</v>
      </c>
      <c r="U59" s="77">
        <v>185</v>
      </c>
      <c r="V59" s="77">
        <v>352</v>
      </c>
      <c r="W59" s="77">
        <v>7</v>
      </c>
    </row>
    <row r="60" spans="1:23" x14ac:dyDescent="0.35">
      <c r="A60" s="77">
        <v>27117</v>
      </c>
      <c r="B60" s="77">
        <v>47.4</v>
      </c>
      <c r="C60" s="77">
        <v>54.67</v>
      </c>
      <c r="D60" s="77">
        <v>64.430000000000007</v>
      </c>
      <c r="E60" s="77">
        <v>-1.54</v>
      </c>
      <c r="F60" s="77">
        <v>-3.51</v>
      </c>
      <c r="G60" s="77">
        <v>86837</v>
      </c>
      <c r="H60" s="78">
        <v>0.78</v>
      </c>
      <c r="I60" s="78">
        <v>0.99</v>
      </c>
      <c r="J60" s="77">
        <v>2969</v>
      </c>
      <c r="K60" s="77">
        <v>374</v>
      </c>
      <c r="L60" s="77">
        <v>599</v>
      </c>
      <c r="M60" s="77">
        <v>54</v>
      </c>
      <c r="N60" s="77">
        <v>626</v>
      </c>
      <c r="O60" s="77">
        <v>934</v>
      </c>
      <c r="P60" s="77">
        <v>213</v>
      </c>
      <c r="Q60" s="77">
        <v>135</v>
      </c>
      <c r="R60" s="77">
        <v>137</v>
      </c>
      <c r="S60" s="77">
        <v>242</v>
      </c>
      <c r="T60" s="77">
        <v>-12</v>
      </c>
      <c r="U60" s="77">
        <v>256</v>
      </c>
      <c r="V60" s="77">
        <v>427</v>
      </c>
      <c r="W60" s="77">
        <v>71</v>
      </c>
    </row>
    <row r="61" spans="1:23" x14ac:dyDescent="0.35">
      <c r="A61" s="77">
        <v>27119</v>
      </c>
      <c r="B61" s="77">
        <v>37.39</v>
      </c>
      <c r="C61" s="77">
        <v>38.11</v>
      </c>
      <c r="D61" s="77">
        <v>41.94</v>
      </c>
      <c r="E61" s="77">
        <v>-3.22</v>
      </c>
      <c r="F61" s="77">
        <v>-6.9</v>
      </c>
      <c r="G61" s="77">
        <v>285600</v>
      </c>
      <c r="H61" s="78">
        <v>0.76</v>
      </c>
      <c r="I61" s="78">
        <v>0.94</v>
      </c>
      <c r="J61" s="77">
        <v>2540</v>
      </c>
      <c r="K61" s="77">
        <v>336</v>
      </c>
      <c r="L61" s="77">
        <v>572</v>
      </c>
      <c r="M61" s="77">
        <v>-24</v>
      </c>
      <c r="N61" s="77">
        <v>569</v>
      </c>
      <c r="O61" s="77">
        <v>874</v>
      </c>
      <c r="P61" s="77">
        <v>114</v>
      </c>
      <c r="Q61" s="77">
        <v>79</v>
      </c>
      <c r="R61" s="77">
        <v>94</v>
      </c>
      <c r="S61" s="77">
        <v>173</v>
      </c>
      <c r="T61" s="77">
        <v>-40</v>
      </c>
      <c r="U61" s="77">
        <v>189</v>
      </c>
      <c r="V61" s="77">
        <v>324</v>
      </c>
      <c r="W61" s="77">
        <v>16</v>
      </c>
    </row>
    <row r="62" spans="1:23" x14ac:dyDescent="0.35">
      <c r="A62" s="77">
        <v>27121</v>
      </c>
      <c r="B62" s="77">
        <v>45.25</v>
      </c>
      <c r="C62" s="77">
        <v>46.51</v>
      </c>
      <c r="D62" s="77">
        <v>51.57</v>
      </c>
      <c r="E62" s="77">
        <v>-4.53</v>
      </c>
      <c r="F62" s="77">
        <v>-9.18</v>
      </c>
      <c r="G62" s="77">
        <v>83477</v>
      </c>
      <c r="H62" s="78">
        <v>0.69</v>
      </c>
      <c r="I62" s="78">
        <v>0.93</v>
      </c>
      <c r="J62" s="77">
        <v>2907</v>
      </c>
      <c r="K62" s="77">
        <v>361</v>
      </c>
      <c r="L62" s="77">
        <v>601</v>
      </c>
      <c r="M62" s="77">
        <v>40</v>
      </c>
      <c r="N62" s="77">
        <v>607</v>
      </c>
      <c r="O62" s="77">
        <v>937</v>
      </c>
      <c r="P62" s="77">
        <v>198</v>
      </c>
      <c r="Q62" s="77">
        <v>110</v>
      </c>
      <c r="R62" s="77">
        <v>120</v>
      </c>
      <c r="S62" s="77">
        <v>226</v>
      </c>
      <c r="T62" s="77">
        <v>-26</v>
      </c>
      <c r="U62" s="77">
        <v>228</v>
      </c>
      <c r="V62" s="77">
        <v>377</v>
      </c>
      <c r="W62" s="77">
        <v>47</v>
      </c>
    </row>
    <row r="63" spans="1:23" x14ac:dyDescent="0.35">
      <c r="A63" s="77">
        <v>27123</v>
      </c>
      <c r="B63" s="76" t="s">
        <v>199</v>
      </c>
      <c r="C63" s="76" t="s">
        <v>199</v>
      </c>
      <c r="D63" s="76" t="s">
        <v>199</v>
      </c>
      <c r="E63" s="76" t="s">
        <v>199</v>
      </c>
      <c r="F63" s="76" t="s">
        <v>199</v>
      </c>
      <c r="G63" s="76" t="s">
        <v>199</v>
      </c>
      <c r="H63" s="76" t="s">
        <v>199</v>
      </c>
      <c r="I63" s="76" t="s">
        <v>199</v>
      </c>
      <c r="J63" s="77">
        <v>3293</v>
      </c>
      <c r="K63" s="77">
        <v>389</v>
      </c>
      <c r="L63" s="77">
        <v>626</v>
      </c>
      <c r="M63" s="77">
        <v>98</v>
      </c>
      <c r="N63" s="77">
        <v>629</v>
      </c>
      <c r="O63" s="77">
        <v>1009</v>
      </c>
      <c r="P63" s="77">
        <v>233</v>
      </c>
      <c r="Q63" s="77">
        <v>146</v>
      </c>
      <c r="R63" s="77">
        <v>146</v>
      </c>
      <c r="S63" s="77">
        <v>263</v>
      </c>
      <c r="T63" s="77">
        <v>-25</v>
      </c>
      <c r="U63" s="77">
        <v>266</v>
      </c>
      <c r="V63" s="77">
        <v>476</v>
      </c>
      <c r="W63" s="77">
        <v>38</v>
      </c>
    </row>
    <row r="64" spans="1:23" x14ac:dyDescent="0.35">
      <c r="A64" s="77">
        <v>27125</v>
      </c>
      <c r="B64" s="77">
        <v>36.51</v>
      </c>
      <c r="C64" s="77">
        <v>37.61</v>
      </c>
      <c r="D64" s="77">
        <v>42.39</v>
      </c>
      <c r="E64" s="77">
        <v>-3.41</v>
      </c>
      <c r="F64" s="77">
        <v>-7.08</v>
      </c>
      <c r="G64" s="77">
        <v>80422</v>
      </c>
      <c r="H64" s="78">
        <v>0.81</v>
      </c>
      <c r="I64" s="78">
        <v>0.99</v>
      </c>
      <c r="J64" s="77">
        <v>2469</v>
      </c>
      <c r="K64" s="77">
        <v>332</v>
      </c>
      <c r="L64" s="77">
        <v>574</v>
      </c>
      <c r="M64" s="77">
        <v>-25</v>
      </c>
      <c r="N64" s="77">
        <v>561</v>
      </c>
      <c r="O64" s="77">
        <v>872</v>
      </c>
      <c r="P64" s="77">
        <v>124</v>
      </c>
      <c r="Q64" s="77">
        <v>66</v>
      </c>
      <c r="R64" s="77">
        <v>89</v>
      </c>
      <c r="S64" s="77">
        <v>166</v>
      </c>
      <c r="T64" s="77">
        <v>-40</v>
      </c>
      <c r="U64" s="77">
        <v>177</v>
      </c>
      <c r="V64" s="77">
        <v>309</v>
      </c>
      <c r="W64" s="77">
        <v>10</v>
      </c>
    </row>
    <row r="65" spans="1:23" x14ac:dyDescent="0.35">
      <c r="A65" s="77">
        <v>27127</v>
      </c>
      <c r="B65" s="77">
        <v>50</v>
      </c>
      <c r="C65" s="77">
        <v>55.56</v>
      </c>
      <c r="D65" s="77">
        <v>63.45</v>
      </c>
      <c r="E65" s="77">
        <v>-2.19</v>
      </c>
      <c r="F65" s="77">
        <v>-4.66</v>
      </c>
      <c r="G65" s="77">
        <v>202370</v>
      </c>
      <c r="H65" s="78">
        <v>0.76</v>
      </c>
      <c r="I65" s="78">
        <v>0.97</v>
      </c>
      <c r="J65" s="77">
        <v>3153</v>
      </c>
      <c r="K65" s="77">
        <v>377</v>
      </c>
      <c r="L65" s="77">
        <v>617</v>
      </c>
      <c r="M65" s="77">
        <v>62</v>
      </c>
      <c r="N65" s="77">
        <v>628</v>
      </c>
      <c r="O65" s="77">
        <v>942</v>
      </c>
      <c r="P65" s="77">
        <v>217</v>
      </c>
      <c r="Q65" s="77">
        <v>176</v>
      </c>
      <c r="R65" s="77">
        <v>149</v>
      </c>
      <c r="S65" s="77">
        <v>270</v>
      </c>
      <c r="T65" s="77">
        <v>-22</v>
      </c>
      <c r="U65" s="77">
        <v>279</v>
      </c>
      <c r="V65" s="77">
        <v>441</v>
      </c>
      <c r="W65" s="77">
        <v>65</v>
      </c>
    </row>
    <row r="66" spans="1:23" x14ac:dyDescent="0.35">
      <c r="A66" s="77">
        <v>27129</v>
      </c>
      <c r="B66" s="77">
        <v>49.28</v>
      </c>
      <c r="C66" s="77">
        <v>54.76</v>
      </c>
      <c r="D66" s="77">
        <v>61.48</v>
      </c>
      <c r="E66" s="77">
        <v>-1.47</v>
      </c>
      <c r="F66" s="77">
        <v>-3.99</v>
      </c>
      <c r="G66" s="77">
        <v>192520</v>
      </c>
      <c r="H66" s="78">
        <v>0.72</v>
      </c>
      <c r="I66" s="78">
        <v>0.95</v>
      </c>
      <c r="J66" s="77">
        <v>3097</v>
      </c>
      <c r="K66" s="77">
        <v>377</v>
      </c>
      <c r="L66" s="77">
        <v>616</v>
      </c>
      <c r="M66" s="77">
        <v>65</v>
      </c>
      <c r="N66" s="77">
        <v>623</v>
      </c>
      <c r="O66" s="77">
        <v>958</v>
      </c>
      <c r="P66" s="77">
        <v>214</v>
      </c>
      <c r="Q66" s="77">
        <v>145</v>
      </c>
      <c r="R66" s="77">
        <v>144</v>
      </c>
      <c r="S66" s="77">
        <v>260</v>
      </c>
      <c r="T66" s="77">
        <v>-25</v>
      </c>
      <c r="U66" s="77">
        <v>269</v>
      </c>
      <c r="V66" s="77">
        <v>443</v>
      </c>
      <c r="W66" s="77">
        <v>58</v>
      </c>
    </row>
    <row r="67" spans="1:23" x14ac:dyDescent="0.35">
      <c r="A67" s="77">
        <v>27131</v>
      </c>
      <c r="B67" s="77">
        <v>51.08</v>
      </c>
      <c r="C67" s="77">
        <v>56.9</v>
      </c>
      <c r="D67" s="77">
        <v>64.569999999999993</v>
      </c>
      <c r="E67" s="77">
        <v>-1.96</v>
      </c>
      <c r="F67" s="77">
        <v>-4.4800000000000004</v>
      </c>
      <c r="G67" s="77">
        <v>67177</v>
      </c>
      <c r="H67" s="78">
        <v>0.83</v>
      </c>
      <c r="I67" s="78">
        <v>0.99</v>
      </c>
      <c r="J67" s="77">
        <v>3054</v>
      </c>
      <c r="K67" s="77">
        <v>383</v>
      </c>
      <c r="L67" s="77">
        <v>635</v>
      </c>
      <c r="M67" s="77">
        <v>85</v>
      </c>
      <c r="N67" s="77">
        <v>629</v>
      </c>
      <c r="O67" s="77">
        <v>986</v>
      </c>
      <c r="P67" s="77">
        <v>222</v>
      </c>
      <c r="Q67" s="77">
        <v>118</v>
      </c>
      <c r="R67" s="77">
        <v>134</v>
      </c>
      <c r="S67" s="77">
        <v>255</v>
      </c>
      <c r="T67" s="77">
        <v>-21</v>
      </c>
      <c r="U67" s="77">
        <v>256</v>
      </c>
      <c r="V67" s="77">
        <v>477</v>
      </c>
      <c r="W67" s="77">
        <v>39</v>
      </c>
    </row>
    <row r="68" spans="1:23" x14ac:dyDescent="0.35">
      <c r="A68" s="77">
        <v>27133</v>
      </c>
      <c r="B68" s="77">
        <v>53.98</v>
      </c>
      <c r="C68" s="77">
        <v>61.51</v>
      </c>
      <c r="D68" s="77">
        <v>72.430000000000007</v>
      </c>
      <c r="E68" s="77">
        <v>-1.56</v>
      </c>
      <c r="F68" s="77">
        <v>-3.6</v>
      </c>
      <c r="G68" s="77">
        <v>103250</v>
      </c>
      <c r="H68" s="78">
        <v>0.95</v>
      </c>
      <c r="I68" s="78">
        <v>1</v>
      </c>
      <c r="J68" s="77">
        <v>3055</v>
      </c>
      <c r="K68" s="77">
        <v>381</v>
      </c>
      <c r="L68" s="77">
        <v>606</v>
      </c>
      <c r="M68" s="77">
        <v>60</v>
      </c>
      <c r="N68" s="77">
        <v>632</v>
      </c>
      <c r="O68" s="77">
        <v>949</v>
      </c>
      <c r="P68" s="77">
        <v>220</v>
      </c>
      <c r="Q68" s="77">
        <v>150</v>
      </c>
      <c r="R68" s="77">
        <v>154</v>
      </c>
      <c r="S68" s="77">
        <v>276</v>
      </c>
      <c r="T68" s="77">
        <v>-12</v>
      </c>
      <c r="U68" s="77">
        <v>286</v>
      </c>
      <c r="V68" s="77">
        <v>481</v>
      </c>
      <c r="W68" s="77">
        <v>78</v>
      </c>
    </row>
    <row r="69" spans="1:23" x14ac:dyDescent="0.35">
      <c r="A69" s="77">
        <v>27135</v>
      </c>
      <c r="B69" s="77">
        <v>31.92</v>
      </c>
      <c r="C69" s="77">
        <v>41.22</v>
      </c>
      <c r="D69" s="77">
        <v>51.91</v>
      </c>
      <c r="E69" s="77">
        <v>4.76</v>
      </c>
      <c r="F69" s="77">
        <v>8.1</v>
      </c>
      <c r="G69" s="77">
        <v>145510</v>
      </c>
      <c r="H69" s="78">
        <v>0.11</v>
      </c>
      <c r="I69" s="78">
        <v>0.51</v>
      </c>
      <c r="J69" s="77">
        <v>2298</v>
      </c>
      <c r="K69" s="77">
        <v>319</v>
      </c>
      <c r="L69" s="77">
        <v>576</v>
      </c>
      <c r="M69" s="77">
        <v>-39</v>
      </c>
      <c r="N69" s="77">
        <v>542</v>
      </c>
      <c r="O69" s="77">
        <v>859</v>
      </c>
      <c r="P69" s="77">
        <v>130</v>
      </c>
      <c r="Q69" s="77">
        <v>51</v>
      </c>
      <c r="R69" s="77">
        <v>73</v>
      </c>
      <c r="S69" s="77">
        <v>136</v>
      </c>
      <c r="T69" s="77">
        <v>-37</v>
      </c>
      <c r="U69" s="77">
        <v>149</v>
      </c>
      <c r="V69" s="77">
        <v>274</v>
      </c>
      <c r="W69" s="77">
        <v>11</v>
      </c>
    </row>
    <row r="70" spans="1:23" x14ac:dyDescent="0.35">
      <c r="A70" s="77">
        <v>27137</v>
      </c>
      <c r="B70" s="76" t="s">
        <v>199</v>
      </c>
      <c r="C70" s="76" t="s">
        <v>199</v>
      </c>
      <c r="D70" s="76" t="s">
        <v>199</v>
      </c>
      <c r="E70" s="76" t="s">
        <v>199</v>
      </c>
      <c r="F70" s="76" t="s">
        <v>199</v>
      </c>
      <c r="G70" s="76" t="s">
        <v>199</v>
      </c>
      <c r="H70" s="76" t="s">
        <v>199</v>
      </c>
      <c r="I70" s="76" t="s">
        <v>199</v>
      </c>
      <c r="J70" s="77">
        <v>2115</v>
      </c>
      <c r="K70" s="77">
        <v>329</v>
      </c>
      <c r="L70" s="77">
        <v>547</v>
      </c>
      <c r="M70" s="77">
        <v>19</v>
      </c>
      <c r="N70" s="77">
        <v>546</v>
      </c>
      <c r="O70" s="77">
        <v>862</v>
      </c>
      <c r="P70" s="77">
        <v>216</v>
      </c>
      <c r="Q70" s="77">
        <v>31</v>
      </c>
      <c r="R70" s="77">
        <v>62</v>
      </c>
      <c r="S70" s="77">
        <v>114</v>
      </c>
      <c r="T70" s="77">
        <v>-16</v>
      </c>
      <c r="U70" s="77">
        <v>117</v>
      </c>
      <c r="V70" s="77">
        <v>230</v>
      </c>
      <c r="W70" s="77">
        <v>-2</v>
      </c>
    </row>
    <row r="71" spans="1:23" x14ac:dyDescent="0.35">
      <c r="A71" s="77">
        <v>27139</v>
      </c>
      <c r="B71" s="77">
        <v>49.27</v>
      </c>
      <c r="C71" s="77">
        <v>55.28</v>
      </c>
      <c r="D71" s="77">
        <v>62.68</v>
      </c>
      <c r="E71" s="77">
        <v>-1.97</v>
      </c>
      <c r="F71" s="77">
        <v>-4.63</v>
      </c>
      <c r="G71" s="77">
        <v>29775</v>
      </c>
      <c r="H71" s="78">
        <v>0.78</v>
      </c>
      <c r="I71" s="78">
        <v>0.98</v>
      </c>
      <c r="J71" s="77">
        <v>3088</v>
      </c>
      <c r="K71" s="77">
        <v>383</v>
      </c>
      <c r="L71" s="77">
        <v>629</v>
      </c>
      <c r="M71" s="77">
        <v>86</v>
      </c>
      <c r="N71" s="77">
        <v>629</v>
      </c>
      <c r="O71" s="77">
        <v>990</v>
      </c>
      <c r="P71" s="77">
        <v>223</v>
      </c>
      <c r="Q71" s="77">
        <v>121</v>
      </c>
      <c r="R71" s="77">
        <v>132</v>
      </c>
      <c r="S71" s="77">
        <v>244</v>
      </c>
      <c r="T71" s="77">
        <v>-24</v>
      </c>
      <c r="U71" s="77">
        <v>250</v>
      </c>
      <c r="V71" s="77">
        <v>443</v>
      </c>
      <c r="W71" s="77">
        <v>38</v>
      </c>
    </row>
    <row r="72" spans="1:23" x14ac:dyDescent="0.35">
      <c r="A72" s="77">
        <v>27141</v>
      </c>
      <c r="B72" s="77">
        <v>39.92</v>
      </c>
      <c r="C72" s="77">
        <v>42.39</v>
      </c>
      <c r="D72" s="77">
        <v>46.53</v>
      </c>
      <c r="E72" s="77">
        <v>-2.09</v>
      </c>
      <c r="F72" s="77">
        <v>-5.16</v>
      </c>
      <c r="G72" s="77">
        <v>15600</v>
      </c>
      <c r="H72" s="78">
        <v>0.71</v>
      </c>
      <c r="I72" s="78">
        <v>0.98</v>
      </c>
      <c r="J72" s="77">
        <v>2886</v>
      </c>
      <c r="K72" s="77">
        <v>374</v>
      </c>
      <c r="L72" s="77">
        <v>602</v>
      </c>
      <c r="M72" s="77">
        <v>74</v>
      </c>
      <c r="N72" s="77">
        <v>612</v>
      </c>
      <c r="O72" s="77">
        <v>985</v>
      </c>
      <c r="P72" s="77">
        <v>224</v>
      </c>
      <c r="Q72" s="77">
        <v>107</v>
      </c>
      <c r="R72" s="77">
        <v>125</v>
      </c>
      <c r="S72" s="77">
        <v>231</v>
      </c>
      <c r="T72" s="77">
        <v>-24</v>
      </c>
      <c r="U72" s="77">
        <v>233</v>
      </c>
      <c r="V72" s="77">
        <v>424</v>
      </c>
      <c r="W72" s="77">
        <v>34</v>
      </c>
    </row>
    <row r="73" spans="1:23" x14ac:dyDescent="0.35">
      <c r="A73" s="77">
        <v>27143</v>
      </c>
      <c r="B73" s="77">
        <v>49.71</v>
      </c>
      <c r="C73" s="77">
        <v>55.67</v>
      </c>
      <c r="D73" s="77">
        <v>62.57</v>
      </c>
      <c r="E73" s="77">
        <v>-1.88</v>
      </c>
      <c r="F73" s="77">
        <v>-4.62</v>
      </c>
      <c r="G73" s="77">
        <v>109880</v>
      </c>
      <c r="H73" s="78">
        <v>0.76</v>
      </c>
      <c r="I73" s="78">
        <v>0.96</v>
      </c>
      <c r="J73" s="77">
        <v>3128</v>
      </c>
      <c r="K73" s="77">
        <v>382</v>
      </c>
      <c r="L73" s="77">
        <v>627</v>
      </c>
      <c r="M73" s="77">
        <v>76</v>
      </c>
      <c r="N73" s="77">
        <v>628</v>
      </c>
      <c r="O73" s="77">
        <v>978</v>
      </c>
      <c r="P73" s="77">
        <v>217</v>
      </c>
      <c r="Q73" s="77">
        <v>141</v>
      </c>
      <c r="R73" s="77">
        <v>143</v>
      </c>
      <c r="S73" s="77">
        <v>263</v>
      </c>
      <c r="T73" s="77">
        <v>-24</v>
      </c>
      <c r="U73" s="77">
        <v>268</v>
      </c>
      <c r="V73" s="77">
        <v>459</v>
      </c>
      <c r="W73" s="77">
        <v>50</v>
      </c>
    </row>
    <row r="74" spans="1:23" x14ac:dyDescent="0.35">
      <c r="A74" s="77">
        <v>27145</v>
      </c>
      <c r="B74" s="77">
        <v>44.89</v>
      </c>
      <c r="C74" s="77">
        <v>47.46</v>
      </c>
      <c r="D74" s="77">
        <v>53.04</v>
      </c>
      <c r="E74" s="77">
        <v>-3.62</v>
      </c>
      <c r="F74" s="77">
        <v>-7.9</v>
      </c>
      <c r="G74" s="77">
        <v>96690</v>
      </c>
      <c r="H74" s="78">
        <v>0.74</v>
      </c>
      <c r="I74" s="78">
        <v>0.95</v>
      </c>
      <c r="J74" s="77">
        <v>2894</v>
      </c>
      <c r="K74" s="77">
        <v>367</v>
      </c>
      <c r="L74" s="77">
        <v>600</v>
      </c>
      <c r="M74" s="77">
        <v>54</v>
      </c>
      <c r="N74" s="77">
        <v>605</v>
      </c>
      <c r="O74" s="77">
        <v>957</v>
      </c>
      <c r="P74" s="77">
        <v>208</v>
      </c>
      <c r="Q74" s="77">
        <v>102</v>
      </c>
      <c r="R74" s="77">
        <v>125</v>
      </c>
      <c r="S74" s="77">
        <v>232</v>
      </c>
      <c r="T74" s="77">
        <v>-24</v>
      </c>
      <c r="U74" s="77">
        <v>233</v>
      </c>
      <c r="V74" s="77">
        <v>407</v>
      </c>
      <c r="W74" s="77">
        <v>41</v>
      </c>
    </row>
    <row r="75" spans="1:23" x14ac:dyDescent="0.35">
      <c r="A75" s="77">
        <v>27147</v>
      </c>
      <c r="B75" s="77">
        <v>51.73</v>
      </c>
      <c r="C75" s="77">
        <v>58.63</v>
      </c>
      <c r="D75" s="77">
        <v>67.28</v>
      </c>
      <c r="E75" s="77">
        <v>-0.97</v>
      </c>
      <c r="F75" s="77">
        <v>-3.28</v>
      </c>
      <c r="G75" s="77">
        <v>74260</v>
      </c>
      <c r="H75" s="78">
        <v>0.88</v>
      </c>
      <c r="I75" s="78">
        <v>0.99</v>
      </c>
      <c r="J75" s="77">
        <v>3091</v>
      </c>
      <c r="K75" s="77">
        <v>384</v>
      </c>
      <c r="L75" s="77">
        <v>639</v>
      </c>
      <c r="M75" s="77">
        <v>82</v>
      </c>
      <c r="N75" s="77">
        <v>631</v>
      </c>
      <c r="O75" s="77">
        <v>1013</v>
      </c>
      <c r="P75" s="77">
        <v>217</v>
      </c>
      <c r="Q75" s="77">
        <v>110</v>
      </c>
      <c r="R75" s="77">
        <v>135</v>
      </c>
      <c r="S75" s="77">
        <v>265</v>
      </c>
      <c r="T75" s="77">
        <v>-15</v>
      </c>
      <c r="U75" s="77">
        <v>262</v>
      </c>
      <c r="V75" s="77">
        <v>505</v>
      </c>
      <c r="W75" s="77">
        <v>39</v>
      </c>
    </row>
    <row r="76" spans="1:23" x14ac:dyDescent="0.35">
      <c r="A76" s="77">
        <v>27149</v>
      </c>
      <c r="B76" s="77">
        <v>46.12</v>
      </c>
      <c r="C76" s="77">
        <v>46.68</v>
      </c>
      <c r="D76" s="77">
        <v>50.8</v>
      </c>
      <c r="E76" s="77">
        <v>-5.42</v>
      </c>
      <c r="F76" s="77">
        <v>-10.85</v>
      </c>
      <c r="G76" s="77">
        <v>104550</v>
      </c>
      <c r="H76" s="78">
        <v>0.69</v>
      </c>
      <c r="I76" s="78">
        <v>0.89</v>
      </c>
      <c r="J76" s="77">
        <v>2872</v>
      </c>
      <c r="K76" s="77">
        <v>359</v>
      </c>
      <c r="L76" s="77">
        <v>606</v>
      </c>
      <c r="M76" s="77">
        <v>33</v>
      </c>
      <c r="N76" s="77">
        <v>607</v>
      </c>
      <c r="O76" s="77">
        <v>925</v>
      </c>
      <c r="P76" s="77">
        <v>187</v>
      </c>
      <c r="Q76" s="77">
        <v>112</v>
      </c>
      <c r="R76" s="77">
        <v>121</v>
      </c>
      <c r="S76" s="77">
        <v>227</v>
      </c>
      <c r="T76" s="77">
        <v>-28</v>
      </c>
      <c r="U76" s="77">
        <v>233</v>
      </c>
      <c r="V76" s="77">
        <v>371</v>
      </c>
      <c r="W76" s="77">
        <v>51</v>
      </c>
    </row>
    <row r="77" spans="1:23" x14ac:dyDescent="0.35">
      <c r="A77" s="77">
        <v>27151</v>
      </c>
      <c r="B77" s="77">
        <v>46.58</v>
      </c>
      <c r="C77" s="77">
        <v>50.18</v>
      </c>
      <c r="D77" s="77">
        <v>57.02</v>
      </c>
      <c r="E77" s="77">
        <v>-2.87</v>
      </c>
      <c r="F77" s="77">
        <v>-6.28</v>
      </c>
      <c r="G77" s="77">
        <v>120900</v>
      </c>
      <c r="H77" s="78">
        <v>0.87</v>
      </c>
      <c r="I77" s="78">
        <v>0.99</v>
      </c>
      <c r="J77" s="77">
        <v>2975</v>
      </c>
      <c r="K77" s="77">
        <v>366</v>
      </c>
      <c r="L77" s="77">
        <v>608</v>
      </c>
      <c r="M77" s="77">
        <v>48</v>
      </c>
      <c r="N77" s="77">
        <v>614</v>
      </c>
      <c r="O77" s="77">
        <v>938</v>
      </c>
      <c r="P77" s="77">
        <v>203</v>
      </c>
      <c r="Q77" s="77">
        <v>136</v>
      </c>
      <c r="R77" s="77">
        <v>134</v>
      </c>
      <c r="S77" s="77">
        <v>244</v>
      </c>
      <c r="T77" s="77">
        <v>-27</v>
      </c>
      <c r="U77" s="77">
        <v>254</v>
      </c>
      <c r="V77" s="77">
        <v>407</v>
      </c>
      <c r="W77" s="77">
        <v>57</v>
      </c>
    </row>
    <row r="78" spans="1:23" x14ac:dyDescent="0.35">
      <c r="A78" s="77">
        <v>27153</v>
      </c>
      <c r="B78" s="77">
        <v>37.67</v>
      </c>
      <c r="C78" s="77">
        <v>40.58</v>
      </c>
      <c r="D78" s="77">
        <v>45.22</v>
      </c>
      <c r="E78" s="77">
        <v>-1.74</v>
      </c>
      <c r="F78" s="77">
        <v>-4.45</v>
      </c>
      <c r="G78" s="77">
        <v>46066</v>
      </c>
      <c r="H78" s="78">
        <v>0.9</v>
      </c>
      <c r="I78" s="78">
        <v>0.99</v>
      </c>
      <c r="J78" s="77">
        <v>2694</v>
      </c>
      <c r="K78" s="77">
        <v>355</v>
      </c>
      <c r="L78" s="77">
        <v>588</v>
      </c>
      <c r="M78" s="77">
        <v>36</v>
      </c>
      <c r="N78" s="77">
        <v>590</v>
      </c>
      <c r="O78" s="77">
        <v>931</v>
      </c>
      <c r="P78" s="77">
        <v>191</v>
      </c>
      <c r="Q78" s="77">
        <v>76</v>
      </c>
      <c r="R78" s="77">
        <v>107</v>
      </c>
      <c r="S78" s="77">
        <v>202</v>
      </c>
      <c r="T78" s="77">
        <v>-24</v>
      </c>
      <c r="U78" s="77">
        <v>202</v>
      </c>
      <c r="V78" s="77">
        <v>356</v>
      </c>
      <c r="W78" s="77">
        <v>33</v>
      </c>
    </row>
    <row r="79" spans="1:23" x14ac:dyDescent="0.35">
      <c r="A79" s="77">
        <v>27155</v>
      </c>
      <c r="B79" s="77">
        <v>43.36</v>
      </c>
      <c r="C79" s="77">
        <v>46.99</v>
      </c>
      <c r="D79" s="77">
        <v>54.08</v>
      </c>
      <c r="E79" s="77">
        <v>-2.5499999999999998</v>
      </c>
      <c r="F79" s="77">
        <v>-5.0999999999999996</v>
      </c>
      <c r="G79" s="77">
        <v>141360</v>
      </c>
      <c r="H79" s="78">
        <v>0.71</v>
      </c>
      <c r="I79" s="78">
        <v>0.97</v>
      </c>
      <c r="J79" s="77">
        <v>2929</v>
      </c>
      <c r="K79" s="77">
        <v>356</v>
      </c>
      <c r="L79" s="77">
        <v>610</v>
      </c>
      <c r="M79" s="77">
        <v>21</v>
      </c>
      <c r="N79" s="77">
        <v>598</v>
      </c>
      <c r="O79" s="77">
        <v>912</v>
      </c>
      <c r="P79" s="77">
        <v>155</v>
      </c>
      <c r="Q79" s="77">
        <v>145</v>
      </c>
      <c r="R79" s="77">
        <v>136</v>
      </c>
      <c r="S79" s="77">
        <v>258</v>
      </c>
      <c r="T79" s="77">
        <v>-37</v>
      </c>
      <c r="U79" s="77">
        <v>257</v>
      </c>
      <c r="V79" s="77">
        <v>403</v>
      </c>
      <c r="W79" s="77">
        <v>45</v>
      </c>
    </row>
    <row r="80" spans="1:23" x14ac:dyDescent="0.35">
      <c r="A80" s="77">
        <v>27157</v>
      </c>
      <c r="B80" s="77">
        <v>54.25</v>
      </c>
      <c r="C80" s="77">
        <v>62.62</v>
      </c>
      <c r="D80" s="77">
        <v>72.8</v>
      </c>
      <c r="E80" s="77">
        <v>0.48</v>
      </c>
      <c r="F80" s="77">
        <v>-0.55000000000000004</v>
      </c>
      <c r="G80" s="77">
        <v>38125</v>
      </c>
      <c r="H80" s="78">
        <v>0.96</v>
      </c>
      <c r="I80" s="78">
        <v>1</v>
      </c>
      <c r="J80" s="77">
        <v>2972</v>
      </c>
      <c r="K80" s="77">
        <v>384</v>
      </c>
      <c r="L80" s="77">
        <v>632</v>
      </c>
      <c r="M80" s="77">
        <v>98</v>
      </c>
      <c r="N80" s="77">
        <v>629</v>
      </c>
      <c r="O80" s="77">
        <v>976</v>
      </c>
      <c r="P80" s="77">
        <v>214</v>
      </c>
      <c r="Q80" s="77">
        <v>107</v>
      </c>
      <c r="R80" s="77">
        <v>138</v>
      </c>
      <c r="S80" s="77">
        <v>265</v>
      </c>
      <c r="T80" s="77">
        <v>-12</v>
      </c>
      <c r="U80" s="77">
        <v>260</v>
      </c>
      <c r="V80" s="77">
        <v>467</v>
      </c>
      <c r="W80" s="77">
        <v>33</v>
      </c>
    </row>
    <row r="81" spans="1:23" x14ac:dyDescent="0.35">
      <c r="A81" s="77">
        <v>27159</v>
      </c>
      <c r="B81" s="77">
        <v>40.5</v>
      </c>
      <c r="C81" s="77">
        <v>40.24</v>
      </c>
      <c r="D81" s="77">
        <v>43.64</v>
      </c>
      <c r="E81" s="77">
        <v>-4.62</v>
      </c>
      <c r="F81" s="77">
        <v>-9.66</v>
      </c>
      <c r="G81" s="77">
        <v>8600</v>
      </c>
      <c r="H81" s="78">
        <v>0.76</v>
      </c>
      <c r="I81" s="78">
        <v>0.93</v>
      </c>
      <c r="J81" s="77">
        <v>2495</v>
      </c>
      <c r="K81" s="77">
        <v>345</v>
      </c>
      <c r="L81" s="77">
        <v>572</v>
      </c>
      <c r="M81" s="77">
        <v>24</v>
      </c>
      <c r="N81" s="77">
        <v>582</v>
      </c>
      <c r="O81" s="77">
        <v>919</v>
      </c>
      <c r="P81" s="77">
        <v>181</v>
      </c>
      <c r="Q81" s="77">
        <v>57</v>
      </c>
      <c r="R81" s="77">
        <v>90</v>
      </c>
      <c r="S81" s="77">
        <v>167</v>
      </c>
      <c r="T81" s="77">
        <v>-24</v>
      </c>
      <c r="U81" s="77">
        <v>171</v>
      </c>
      <c r="V81" s="77">
        <v>312</v>
      </c>
      <c r="W81" s="77">
        <v>17</v>
      </c>
    </row>
    <row r="82" spans="1:23" x14ac:dyDescent="0.35">
      <c r="A82" s="77">
        <v>27161</v>
      </c>
      <c r="B82" s="77">
        <v>54.14</v>
      </c>
      <c r="C82" s="77">
        <v>63.29</v>
      </c>
      <c r="D82" s="77">
        <v>74.59</v>
      </c>
      <c r="E82" s="77">
        <v>0.71</v>
      </c>
      <c r="F82" s="77">
        <v>0.22</v>
      </c>
      <c r="G82" s="77">
        <v>81630</v>
      </c>
      <c r="H82" s="78">
        <v>0.97</v>
      </c>
      <c r="I82" s="78">
        <v>1</v>
      </c>
      <c r="J82" s="77">
        <v>3109</v>
      </c>
      <c r="K82" s="77">
        <v>382</v>
      </c>
      <c r="L82" s="77">
        <v>635</v>
      </c>
      <c r="M82" s="77">
        <v>77</v>
      </c>
      <c r="N82" s="77">
        <v>625</v>
      </c>
      <c r="O82" s="77">
        <v>987</v>
      </c>
      <c r="P82" s="77">
        <v>207</v>
      </c>
      <c r="Q82" s="77">
        <v>123</v>
      </c>
      <c r="R82" s="77">
        <v>136</v>
      </c>
      <c r="S82" s="77">
        <v>266</v>
      </c>
      <c r="T82" s="77">
        <v>-19</v>
      </c>
      <c r="U82" s="77">
        <v>260</v>
      </c>
      <c r="V82" s="77">
        <v>485</v>
      </c>
      <c r="W82" s="77">
        <v>39</v>
      </c>
    </row>
    <row r="83" spans="1:23" x14ac:dyDescent="0.35">
      <c r="A83" s="77">
        <v>27163</v>
      </c>
      <c r="B83" s="77">
        <v>46</v>
      </c>
      <c r="C83" s="77">
        <v>45.86</v>
      </c>
      <c r="D83" s="77">
        <v>48.8</v>
      </c>
      <c r="E83" s="77">
        <v>-5.81</v>
      </c>
      <c r="F83" s="77">
        <v>-11.74</v>
      </c>
      <c r="G83" s="77">
        <v>13360</v>
      </c>
      <c r="H83" s="78">
        <v>0.63</v>
      </c>
      <c r="I83" s="78">
        <v>0.81</v>
      </c>
      <c r="J83" s="77">
        <v>3119</v>
      </c>
      <c r="K83" s="77">
        <v>388</v>
      </c>
      <c r="L83" s="77">
        <v>628</v>
      </c>
      <c r="M83" s="77">
        <v>99</v>
      </c>
      <c r="N83" s="77">
        <v>630</v>
      </c>
      <c r="O83" s="77">
        <v>1000</v>
      </c>
      <c r="P83" s="77">
        <v>235</v>
      </c>
      <c r="Q83" s="77">
        <v>114</v>
      </c>
      <c r="R83" s="77">
        <v>133</v>
      </c>
      <c r="S83" s="77">
        <v>239</v>
      </c>
      <c r="T83" s="77">
        <v>-24</v>
      </c>
      <c r="U83" s="77">
        <v>248</v>
      </c>
      <c r="V83" s="77">
        <v>444</v>
      </c>
      <c r="W83" s="77">
        <v>34</v>
      </c>
    </row>
    <row r="84" spans="1:23" x14ac:dyDescent="0.35">
      <c r="A84" s="77">
        <v>27165</v>
      </c>
      <c r="B84" s="77">
        <v>53.92</v>
      </c>
      <c r="C84" s="77">
        <v>59.81</v>
      </c>
      <c r="D84" s="77">
        <v>69.48</v>
      </c>
      <c r="E84" s="77">
        <v>-1.1299999999999999</v>
      </c>
      <c r="F84" s="77">
        <v>-2.48</v>
      </c>
      <c r="G84" s="77">
        <v>97610</v>
      </c>
      <c r="H84" s="78">
        <v>0.91</v>
      </c>
      <c r="I84" s="78">
        <v>1</v>
      </c>
      <c r="J84" s="77">
        <v>3174</v>
      </c>
      <c r="K84" s="77">
        <v>382</v>
      </c>
      <c r="L84" s="77">
        <v>626</v>
      </c>
      <c r="M84" s="77">
        <v>72</v>
      </c>
      <c r="N84" s="77">
        <v>630</v>
      </c>
      <c r="O84" s="77">
        <v>940</v>
      </c>
      <c r="P84" s="77">
        <v>212</v>
      </c>
      <c r="Q84" s="77">
        <v>151</v>
      </c>
      <c r="R84" s="77">
        <v>147</v>
      </c>
      <c r="S84" s="77">
        <v>274</v>
      </c>
      <c r="T84" s="77">
        <v>-21</v>
      </c>
      <c r="U84" s="77">
        <v>277</v>
      </c>
      <c r="V84" s="77">
        <v>448</v>
      </c>
      <c r="W84" s="77">
        <v>55</v>
      </c>
    </row>
    <row r="85" spans="1:23" x14ac:dyDescent="0.35">
      <c r="A85" s="77">
        <v>27167</v>
      </c>
      <c r="B85" s="77">
        <v>38.64</v>
      </c>
      <c r="C85" s="77">
        <v>39.729999999999997</v>
      </c>
      <c r="D85" s="77">
        <v>43.86</v>
      </c>
      <c r="E85" s="77">
        <v>-3.36</v>
      </c>
      <c r="F85" s="77">
        <v>-6.46</v>
      </c>
      <c r="G85" s="77">
        <v>162477</v>
      </c>
      <c r="H85" s="78">
        <v>0.86</v>
      </c>
      <c r="I85" s="78">
        <v>0.98</v>
      </c>
      <c r="J85" s="77">
        <v>2896</v>
      </c>
      <c r="K85" s="77">
        <v>353</v>
      </c>
      <c r="L85" s="77">
        <v>608</v>
      </c>
      <c r="M85" s="77">
        <v>9</v>
      </c>
      <c r="N85" s="77">
        <v>600</v>
      </c>
      <c r="O85" s="77">
        <v>914</v>
      </c>
      <c r="P85" s="77">
        <v>147</v>
      </c>
      <c r="Q85" s="77">
        <v>129</v>
      </c>
      <c r="R85" s="77">
        <v>125</v>
      </c>
      <c r="S85" s="77">
        <v>238</v>
      </c>
      <c r="T85" s="77">
        <v>-42</v>
      </c>
      <c r="U85" s="77">
        <v>242</v>
      </c>
      <c r="V85" s="77">
        <v>391</v>
      </c>
      <c r="W85" s="77">
        <v>33</v>
      </c>
    </row>
    <row r="86" spans="1:23" x14ac:dyDescent="0.35">
      <c r="A86" s="77">
        <v>27169</v>
      </c>
      <c r="B86" s="77">
        <v>53.56</v>
      </c>
      <c r="C86" s="77">
        <v>59.47</v>
      </c>
      <c r="D86" s="77">
        <v>67.17</v>
      </c>
      <c r="E86" s="77">
        <v>-1.88</v>
      </c>
      <c r="F86" s="77">
        <v>-4.99</v>
      </c>
      <c r="G86" s="77">
        <v>28833</v>
      </c>
      <c r="H86" s="78">
        <v>0.91</v>
      </c>
      <c r="I86" s="78">
        <v>0.99</v>
      </c>
      <c r="J86" s="77">
        <v>2950</v>
      </c>
      <c r="K86" s="77">
        <v>382</v>
      </c>
      <c r="L86" s="77">
        <v>631</v>
      </c>
      <c r="M86" s="77">
        <v>103</v>
      </c>
      <c r="N86" s="77">
        <v>621</v>
      </c>
      <c r="O86" s="77">
        <v>971</v>
      </c>
      <c r="P86" s="77">
        <v>199</v>
      </c>
      <c r="Q86" s="77">
        <v>79</v>
      </c>
      <c r="R86" s="77">
        <v>124</v>
      </c>
      <c r="S86" s="77">
        <v>245</v>
      </c>
      <c r="T86" s="77">
        <v>4</v>
      </c>
      <c r="U86" s="77">
        <v>232</v>
      </c>
      <c r="V86" s="77">
        <v>422</v>
      </c>
      <c r="W86" s="77">
        <v>24</v>
      </c>
    </row>
    <row r="87" spans="1:23" x14ac:dyDescent="0.35">
      <c r="A87" s="77">
        <v>27171</v>
      </c>
      <c r="B87" s="77">
        <v>45.58</v>
      </c>
      <c r="C87" s="77">
        <v>46.63</v>
      </c>
      <c r="D87" s="77">
        <v>50.42</v>
      </c>
      <c r="E87" s="77">
        <v>-4.87</v>
      </c>
      <c r="F87" s="77">
        <v>-9.7799999999999994</v>
      </c>
      <c r="G87" s="77">
        <v>70075</v>
      </c>
      <c r="H87" s="78">
        <v>0.72</v>
      </c>
      <c r="I87" s="78">
        <v>0.91</v>
      </c>
      <c r="J87" s="77">
        <v>3039</v>
      </c>
      <c r="K87" s="77">
        <v>381</v>
      </c>
      <c r="L87" s="77">
        <v>616</v>
      </c>
      <c r="M87" s="77">
        <v>83</v>
      </c>
      <c r="N87" s="77">
        <v>619</v>
      </c>
      <c r="O87" s="77">
        <v>994</v>
      </c>
      <c r="P87" s="77">
        <v>222</v>
      </c>
      <c r="Q87" s="77">
        <v>109</v>
      </c>
      <c r="R87" s="77">
        <v>130</v>
      </c>
      <c r="S87" s="77">
        <v>232</v>
      </c>
      <c r="T87" s="77">
        <v>-21</v>
      </c>
      <c r="U87" s="77">
        <v>239</v>
      </c>
      <c r="V87" s="77">
        <v>434</v>
      </c>
      <c r="W87" s="77">
        <v>38</v>
      </c>
    </row>
    <row r="88" spans="1:23" x14ac:dyDescent="0.35">
      <c r="A88" s="77">
        <v>27173</v>
      </c>
      <c r="B88" s="77">
        <v>48.15</v>
      </c>
      <c r="C88" s="77">
        <v>50.89</v>
      </c>
      <c r="D88" s="77">
        <v>57.11</v>
      </c>
      <c r="E88" s="77">
        <v>-3.2</v>
      </c>
      <c r="F88" s="77">
        <v>-6.74</v>
      </c>
      <c r="G88" s="77">
        <v>161700</v>
      </c>
      <c r="H88" s="78">
        <v>0.89</v>
      </c>
      <c r="I88" s="78">
        <v>0.99</v>
      </c>
      <c r="J88" s="77">
        <v>3124</v>
      </c>
      <c r="K88" s="77">
        <v>373</v>
      </c>
      <c r="L88" s="77">
        <v>610</v>
      </c>
      <c r="M88" s="77">
        <v>55</v>
      </c>
      <c r="N88" s="77">
        <v>623</v>
      </c>
      <c r="O88" s="77">
        <v>933</v>
      </c>
      <c r="P88" s="77">
        <v>213</v>
      </c>
      <c r="Q88" s="77">
        <v>179</v>
      </c>
      <c r="R88" s="77">
        <v>147</v>
      </c>
      <c r="S88" s="77">
        <v>266</v>
      </c>
      <c r="T88" s="77">
        <v>-24</v>
      </c>
      <c r="U88" s="77">
        <v>277</v>
      </c>
      <c r="V88" s="77">
        <v>435</v>
      </c>
      <c r="W88" s="77">
        <v>70</v>
      </c>
    </row>
    <row r="89" spans="1:23" x14ac:dyDescent="0.35">
      <c r="A89" s="76"/>
      <c r="B89" s="77"/>
      <c r="C89" s="77"/>
      <c r="D89" s="77"/>
      <c r="E89" s="77"/>
      <c r="F89" s="77"/>
      <c r="G89" s="77"/>
      <c r="H89" s="78"/>
      <c r="I89" s="78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</row>
    <row r="90" spans="1:23" x14ac:dyDescent="0.35">
      <c r="A90" s="76"/>
      <c r="B90" s="77"/>
      <c r="C90" s="77"/>
      <c r="D90" s="77"/>
      <c r="E90" s="77"/>
      <c r="F90" s="77"/>
      <c r="G90" s="77"/>
      <c r="H90" s="78"/>
      <c r="I90" s="78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</row>
    <row r="91" spans="1:23" x14ac:dyDescent="0.35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5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5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5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5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5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5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5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5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5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5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5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5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5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5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5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5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5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5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5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5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5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5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5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5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5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5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5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5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5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5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5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5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5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5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5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5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5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5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x14ac:dyDescent="0.35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</row>
    <row r="131" spans="1:23" x14ac:dyDescent="0.35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</row>
    <row r="132" spans="1:23" x14ac:dyDescent="0.35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</row>
    <row r="133" spans="1:23" x14ac:dyDescent="0.35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</row>
    <row r="134" spans="1:23" x14ac:dyDescent="0.35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</row>
    <row r="135" spans="1:23" x14ac:dyDescent="0.35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</row>
    <row r="136" spans="1:23" x14ac:dyDescent="0.35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</row>
    <row r="137" spans="1:23" x14ac:dyDescent="0.35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</row>
    <row r="138" spans="1:23" x14ac:dyDescent="0.35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</row>
    <row r="139" spans="1:23" x14ac:dyDescent="0.35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</row>
    <row r="140" spans="1:23" x14ac:dyDescent="0.35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</row>
    <row r="141" spans="1:23" x14ac:dyDescent="0.35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</row>
    <row r="142" spans="1:23" x14ac:dyDescent="0.35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</row>
    <row r="143" spans="1:23" x14ac:dyDescent="0.35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</row>
    <row r="144" spans="1:23" x14ac:dyDescent="0.35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</row>
    <row r="145" spans="1:23" x14ac:dyDescent="0.35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</row>
    <row r="146" spans="1:23" x14ac:dyDescent="0.35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</row>
    <row r="147" spans="1:23" x14ac:dyDescent="0.35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</row>
    <row r="148" spans="1:23" x14ac:dyDescent="0.35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</row>
    <row r="149" spans="1:23" x14ac:dyDescent="0.35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</row>
    <row r="150" spans="1:23" x14ac:dyDescent="0.35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</row>
    <row r="151" spans="1:23" x14ac:dyDescent="0.35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</row>
    <row r="152" spans="1:23" x14ac:dyDescent="0.35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</row>
    <row r="153" spans="1:23" x14ac:dyDescent="0.35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</row>
    <row r="154" spans="1:23" x14ac:dyDescent="0.35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</row>
    <row r="155" spans="1:23" x14ac:dyDescent="0.35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</row>
    <row r="156" spans="1:23" x14ac:dyDescent="0.35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</row>
    <row r="157" spans="1:23" x14ac:dyDescent="0.35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</row>
    <row r="158" spans="1:23" x14ac:dyDescent="0.35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</row>
    <row r="159" spans="1:23" x14ac:dyDescent="0.35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</row>
    <row r="160" spans="1:23" x14ac:dyDescent="0.35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</row>
    <row r="161" spans="1:23" x14ac:dyDescent="0.35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</row>
    <row r="162" spans="1:23" x14ac:dyDescent="0.35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</row>
    <row r="163" spans="1:23" x14ac:dyDescent="0.35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</row>
    <row r="164" spans="1:23" x14ac:dyDescent="0.35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</row>
    <row r="165" spans="1:23" x14ac:dyDescent="0.35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</row>
    <row r="166" spans="1:23" x14ac:dyDescent="0.35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</row>
    <row r="167" spans="1:23" x14ac:dyDescent="0.35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</row>
    <row r="168" spans="1:23" x14ac:dyDescent="0.35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</row>
    <row r="169" spans="1:23" x14ac:dyDescent="0.35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</row>
    <row r="170" spans="1:23" x14ac:dyDescent="0.35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</row>
    <row r="171" spans="1:23" x14ac:dyDescent="0.35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</row>
    <row r="172" spans="1:23" x14ac:dyDescent="0.35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</row>
    <row r="173" spans="1:23" x14ac:dyDescent="0.35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</row>
    <row r="174" spans="1:23" x14ac:dyDescent="0.35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</row>
    <row r="175" spans="1:23" x14ac:dyDescent="0.35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</row>
    <row r="176" spans="1:23" x14ac:dyDescent="0.35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</row>
    <row r="177" spans="1:23" x14ac:dyDescent="0.35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</row>
    <row r="178" spans="1:23" x14ac:dyDescent="0.35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</row>
    <row r="179" spans="1:23" x14ac:dyDescent="0.35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</row>
    <row r="180" spans="1:23" x14ac:dyDescent="0.35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</row>
    <row r="181" spans="1:23" x14ac:dyDescent="0.35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</row>
    <row r="182" spans="1:23" x14ac:dyDescent="0.35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</row>
    <row r="183" spans="1:23" x14ac:dyDescent="0.35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</row>
    <row r="184" spans="1:23" x14ac:dyDescent="0.35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</row>
    <row r="185" spans="1:23" x14ac:dyDescent="0.35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</row>
    <row r="186" spans="1:23" x14ac:dyDescent="0.35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</row>
    <row r="187" spans="1:23" x14ac:dyDescent="0.35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</row>
    <row r="188" spans="1:23" x14ac:dyDescent="0.35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</row>
    <row r="189" spans="1:23" x14ac:dyDescent="0.35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</row>
    <row r="190" spans="1:23" x14ac:dyDescent="0.35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</row>
    <row r="191" spans="1:23" x14ac:dyDescent="0.35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</row>
    <row r="192" spans="1:23" x14ac:dyDescent="0.35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</row>
    <row r="193" spans="1:23" x14ac:dyDescent="0.35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</row>
    <row r="194" spans="1:23" x14ac:dyDescent="0.35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</row>
    <row r="195" spans="1:23" x14ac:dyDescent="0.35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</row>
    <row r="196" spans="1:23" x14ac:dyDescent="0.35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</row>
    <row r="197" spans="1:23" x14ac:dyDescent="0.35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</row>
    <row r="198" spans="1:23" x14ac:dyDescent="0.35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</row>
    <row r="199" spans="1:23" x14ac:dyDescent="0.35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</row>
    <row r="200" spans="1:23" x14ac:dyDescent="0.35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</row>
    <row r="201" spans="1:23" x14ac:dyDescent="0.35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</row>
    <row r="202" spans="1:23" x14ac:dyDescent="0.35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</row>
    <row r="203" spans="1:23" x14ac:dyDescent="0.35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</row>
    <row r="204" spans="1:23" x14ac:dyDescent="0.35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</row>
    <row r="205" spans="1:23" x14ac:dyDescent="0.35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</row>
    <row r="206" spans="1:23" x14ac:dyDescent="0.35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</row>
    <row r="207" spans="1:23" x14ac:dyDescent="0.35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</row>
    <row r="208" spans="1:23" x14ac:dyDescent="0.35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</row>
    <row r="209" spans="1:23" x14ac:dyDescent="0.35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</row>
    <row r="210" spans="1:23" x14ac:dyDescent="0.35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</row>
    <row r="211" spans="1:23" x14ac:dyDescent="0.35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</row>
    <row r="212" spans="1:23" x14ac:dyDescent="0.35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</row>
    <row r="213" spans="1:23" x14ac:dyDescent="0.35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</row>
    <row r="214" spans="1:23" x14ac:dyDescent="0.35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</row>
    <row r="215" spans="1:23" x14ac:dyDescent="0.35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</row>
    <row r="216" spans="1:23" x14ac:dyDescent="0.35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</row>
    <row r="217" spans="1:23" x14ac:dyDescent="0.35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</row>
    <row r="218" spans="1:23" x14ac:dyDescent="0.35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</row>
    <row r="219" spans="1:23" x14ac:dyDescent="0.35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</row>
    <row r="220" spans="1:23" x14ac:dyDescent="0.35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</row>
    <row r="221" spans="1:23" x14ac:dyDescent="0.35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</row>
    <row r="222" spans="1:23" x14ac:dyDescent="0.35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</row>
    <row r="223" spans="1:23" x14ac:dyDescent="0.35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</row>
    <row r="224" spans="1:23" x14ac:dyDescent="0.35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</row>
    <row r="225" spans="1:23" x14ac:dyDescent="0.35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</row>
    <row r="226" spans="1:23" x14ac:dyDescent="0.35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</row>
    <row r="227" spans="1:23" x14ac:dyDescent="0.35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</row>
    <row r="228" spans="1:23" x14ac:dyDescent="0.35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</row>
    <row r="229" spans="1:23" x14ac:dyDescent="0.35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</row>
    <row r="230" spans="1:23" x14ac:dyDescent="0.35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</row>
    <row r="231" spans="1:23" x14ac:dyDescent="0.35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</row>
    <row r="232" spans="1:23" x14ac:dyDescent="0.35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</row>
    <row r="233" spans="1:23" x14ac:dyDescent="0.35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</row>
    <row r="234" spans="1:23" x14ac:dyDescent="0.35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</row>
    <row r="235" spans="1:23" x14ac:dyDescent="0.35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</row>
    <row r="236" spans="1:23" x14ac:dyDescent="0.35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</row>
    <row r="237" spans="1:23" x14ac:dyDescent="0.35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</row>
    <row r="238" spans="1:23" x14ac:dyDescent="0.35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</row>
    <row r="239" spans="1:23" x14ac:dyDescent="0.35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</row>
    <row r="240" spans="1:23" x14ac:dyDescent="0.35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</row>
    <row r="241" spans="1:23" x14ac:dyDescent="0.35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</row>
    <row r="242" spans="1:23" x14ac:dyDescent="0.35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</row>
    <row r="243" spans="1:23" x14ac:dyDescent="0.35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</row>
    <row r="244" spans="1:23" x14ac:dyDescent="0.35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</row>
    <row r="245" spans="1:23" x14ac:dyDescent="0.35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</row>
    <row r="246" spans="1:23" x14ac:dyDescent="0.35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</row>
    <row r="247" spans="1:23" x14ac:dyDescent="0.35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</row>
    <row r="248" spans="1:23" x14ac:dyDescent="0.35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</row>
    <row r="249" spans="1:23" x14ac:dyDescent="0.35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</row>
    <row r="250" spans="1:23" x14ac:dyDescent="0.35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</row>
    <row r="251" spans="1:23" x14ac:dyDescent="0.35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</row>
    <row r="252" spans="1:23" x14ac:dyDescent="0.35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</row>
    <row r="253" spans="1:23" x14ac:dyDescent="0.35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</row>
    <row r="254" spans="1:23" x14ac:dyDescent="0.35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</row>
    <row r="255" spans="1:23" x14ac:dyDescent="0.35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</row>
    <row r="256" spans="1:23" x14ac:dyDescent="0.35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</row>
    <row r="257" spans="1:23" x14ac:dyDescent="0.35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</row>
    <row r="258" spans="1:23" x14ac:dyDescent="0.35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</row>
    <row r="259" spans="1:23" x14ac:dyDescent="0.35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</row>
    <row r="260" spans="1:23" x14ac:dyDescent="0.35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</row>
    <row r="261" spans="1:23" x14ac:dyDescent="0.35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</row>
    <row r="262" spans="1:23" x14ac:dyDescent="0.35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</row>
    <row r="263" spans="1:23" x14ac:dyDescent="0.35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</row>
    <row r="264" spans="1:23" x14ac:dyDescent="0.35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</row>
    <row r="265" spans="1:23" x14ac:dyDescent="0.35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</row>
    <row r="266" spans="1:23" x14ac:dyDescent="0.35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</row>
    <row r="267" spans="1:23" x14ac:dyDescent="0.35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</row>
    <row r="268" spans="1:23" x14ac:dyDescent="0.35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</row>
    <row r="269" spans="1:23" x14ac:dyDescent="0.35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</row>
    <row r="270" spans="1:23" x14ac:dyDescent="0.35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</row>
    <row r="271" spans="1:23" x14ac:dyDescent="0.35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</row>
    <row r="272" spans="1:23" x14ac:dyDescent="0.35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</row>
    <row r="273" spans="1:23" x14ac:dyDescent="0.35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</row>
    <row r="274" spans="1:23" x14ac:dyDescent="0.35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</row>
    <row r="275" spans="1:23" x14ac:dyDescent="0.35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</row>
    <row r="276" spans="1:23" x14ac:dyDescent="0.35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</row>
    <row r="277" spans="1:23" x14ac:dyDescent="0.35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</row>
    <row r="278" spans="1:23" x14ac:dyDescent="0.35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</row>
    <row r="279" spans="1:23" x14ac:dyDescent="0.35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</row>
    <row r="280" spans="1:23" x14ac:dyDescent="0.35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</row>
    <row r="281" spans="1:23" x14ac:dyDescent="0.35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</row>
    <row r="282" spans="1:23" x14ac:dyDescent="0.35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</row>
    <row r="283" spans="1:23" x14ac:dyDescent="0.35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</row>
    <row r="284" spans="1:23" x14ac:dyDescent="0.35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</row>
    <row r="285" spans="1:23" x14ac:dyDescent="0.35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</row>
    <row r="286" spans="1:23" x14ac:dyDescent="0.35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</row>
    <row r="287" spans="1:23" x14ac:dyDescent="0.35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</row>
    <row r="288" spans="1:23" x14ac:dyDescent="0.35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</row>
    <row r="289" spans="1:23" x14ac:dyDescent="0.35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</row>
    <row r="290" spans="1:23" x14ac:dyDescent="0.35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</row>
    <row r="291" spans="1:23" x14ac:dyDescent="0.35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</row>
    <row r="292" spans="1:23" x14ac:dyDescent="0.35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</row>
    <row r="293" spans="1:23" x14ac:dyDescent="0.35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</row>
    <row r="294" spans="1:23" x14ac:dyDescent="0.35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</row>
    <row r="295" spans="1:23" x14ac:dyDescent="0.35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</row>
    <row r="296" spans="1:23" x14ac:dyDescent="0.35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</row>
    <row r="297" spans="1:23" x14ac:dyDescent="0.35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</row>
    <row r="298" spans="1:23" x14ac:dyDescent="0.35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</row>
    <row r="299" spans="1:23" x14ac:dyDescent="0.35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</row>
    <row r="300" spans="1:23" x14ac:dyDescent="0.35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</row>
    <row r="301" spans="1:23" x14ac:dyDescent="0.35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</row>
    <row r="302" spans="1:23" x14ac:dyDescent="0.35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</row>
    <row r="303" spans="1:23" x14ac:dyDescent="0.35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</row>
    <row r="304" spans="1:23" x14ac:dyDescent="0.35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</row>
    <row r="305" spans="1:23" x14ac:dyDescent="0.35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</row>
    <row r="306" spans="1:23" x14ac:dyDescent="0.35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</row>
    <row r="307" spans="1:23" x14ac:dyDescent="0.35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</row>
    <row r="308" spans="1:23" x14ac:dyDescent="0.35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</row>
    <row r="309" spans="1:23" x14ac:dyDescent="0.35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</row>
    <row r="310" spans="1:23" x14ac:dyDescent="0.35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</row>
    <row r="311" spans="1:23" x14ac:dyDescent="0.35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</row>
    <row r="312" spans="1:23" x14ac:dyDescent="0.35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</row>
    <row r="313" spans="1:23" x14ac:dyDescent="0.35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</row>
    <row r="314" spans="1:23" x14ac:dyDescent="0.35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</row>
    <row r="315" spans="1:23" x14ac:dyDescent="0.35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</row>
    <row r="316" spans="1:23" x14ac:dyDescent="0.35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</row>
    <row r="317" spans="1:23" x14ac:dyDescent="0.35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</row>
    <row r="318" spans="1:23" x14ac:dyDescent="0.35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</row>
    <row r="319" spans="1:23" x14ac:dyDescent="0.35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</row>
    <row r="320" spans="1:23" x14ac:dyDescent="0.35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</row>
    <row r="321" spans="1:23" x14ac:dyDescent="0.35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</row>
    <row r="322" spans="1:23" x14ac:dyDescent="0.35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</row>
    <row r="323" spans="1:23" x14ac:dyDescent="0.35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</row>
    <row r="324" spans="1:23" x14ac:dyDescent="0.35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</row>
    <row r="325" spans="1:23" x14ac:dyDescent="0.35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</row>
    <row r="326" spans="1:23" x14ac:dyDescent="0.35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</row>
    <row r="327" spans="1:23" x14ac:dyDescent="0.35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</row>
    <row r="328" spans="1:23" x14ac:dyDescent="0.35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</row>
    <row r="329" spans="1:23" x14ac:dyDescent="0.35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</row>
    <row r="330" spans="1:23" x14ac:dyDescent="0.35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</row>
    <row r="331" spans="1:23" x14ac:dyDescent="0.35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</row>
    <row r="332" spans="1:23" x14ac:dyDescent="0.35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</row>
    <row r="333" spans="1:23" x14ac:dyDescent="0.35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</row>
    <row r="334" spans="1:23" x14ac:dyDescent="0.35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</row>
    <row r="335" spans="1:23" x14ac:dyDescent="0.35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</row>
    <row r="336" spans="1:23" x14ac:dyDescent="0.35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</row>
    <row r="337" spans="1:23" x14ac:dyDescent="0.35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</row>
    <row r="338" spans="1:23" x14ac:dyDescent="0.35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</row>
    <row r="339" spans="1:23" x14ac:dyDescent="0.35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</row>
    <row r="340" spans="1:23" x14ac:dyDescent="0.35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</row>
    <row r="341" spans="1:23" x14ac:dyDescent="0.35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</row>
    <row r="342" spans="1:23" x14ac:dyDescent="0.35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</row>
    <row r="343" spans="1:23" x14ac:dyDescent="0.35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</row>
    <row r="344" spans="1:23" x14ac:dyDescent="0.35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</row>
    <row r="345" spans="1:23" x14ac:dyDescent="0.35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</row>
    <row r="346" spans="1:23" x14ac:dyDescent="0.35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</row>
    <row r="347" spans="1:23" x14ac:dyDescent="0.35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</row>
    <row r="348" spans="1:23" x14ac:dyDescent="0.35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</row>
    <row r="349" spans="1:23" x14ac:dyDescent="0.35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</row>
    <row r="350" spans="1:23" x14ac:dyDescent="0.35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</row>
    <row r="351" spans="1:23" x14ac:dyDescent="0.35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</row>
    <row r="352" spans="1:23" x14ac:dyDescent="0.35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</row>
    <row r="353" spans="1:23" x14ac:dyDescent="0.35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</row>
    <row r="354" spans="1:23" x14ac:dyDescent="0.35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</row>
    <row r="355" spans="1:23" x14ac:dyDescent="0.35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</row>
    <row r="356" spans="1:23" x14ac:dyDescent="0.35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</row>
    <row r="357" spans="1:23" x14ac:dyDescent="0.35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</row>
    <row r="358" spans="1:23" x14ac:dyDescent="0.35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</row>
    <row r="359" spans="1:23" x14ac:dyDescent="0.35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</row>
    <row r="360" spans="1:23" x14ac:dyDescent="0.35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</row>
    <row r="361" spans="1:23" x14ac:dyDescent="0.35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</row>
    <row r="362" spans="1:23" x14ac:dyDescent="0.35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</row>
    <row r="363" spans="1:23" x14ac:dyDescent="0.35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</row>
    <row r="364" spans="1:23" x14ac:dyDescent="0.35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</row>
    <row r="365" spans="1:23" x14ac:dyDescent="0.35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</row>
    <row r="366" spans="1:23" x14ac:dyDescent="0.35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</row>
    <row r="367" spans="1:23" x14ac:dyDescent="0.35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</row>
    <row r="368" spans="1:23" x14ac:dyDescent="0.35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</row>
    <row r="369" spans="1:23" x14ac:dyDescent="0.35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</row>
    <row r="370" spans="1:23" x14ac:dyDescent="0.35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</row>
    <row r="371" spans="1:23" x14ac:dyDescent="0.35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</row>
    <row r="372" spans="1:23" x14ac:dyDescent="0.35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</row>
    <row r="373" spans="1:23" x14ac:dyDescent="0.35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</row>
    <row r="374" spans="1:23" x14ac:dyDescent="0.35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</row>
    <row r="375" spans="1:23" x14ac:dyDescent="0.35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</row>
    <row r="376" spans="1:23" x14ac:dyDescent="0.35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</row>
    <row r="377" spans="1:23" x14ac:dyDescent="0.35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</row>
    <row r="378" spans="1:23" x14ac:dyDescent="0.35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</row>
    <row r="379" spans="1:23" x14ac:dyDescent="0.35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</row>
    <row r="380" spans="1:23" x14ac:dyDescent="0.35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</row>
    <row r="381" spans="1:23" x14ac:dyDescent="0.35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</row>
    <row r="382" spans="1:23" x14ac:dyDescent="0.35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</row>
    <row r="383" spans="1:23" x14ac:dyDescent="0.35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</row>
    <row r="384" spans="1:23" x14ac:dyDescent="0.35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</row>
    <row r="385" spans="1:23" x14ac:dyDescent="0.35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</row>
    <row r="386" spans="1:23" x14ac:dyDescent="0.35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</row>
    <row r="387" spans="1:23" x14ac:dyDescent="0.35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</row>
    <row r="388" spans="1:23" x14ac:dyDescent="0.35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</row>
    <row r="389" spans="1:23" x14ac:dyDescent="0.35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</row>
    <row r="390" spans="1:23" x14ac:dyDescent="0.35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</row>
    <row r="391" spans="1:23" x14ac:dyDescent="0.35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</row>
    <row r="392" spans="1:23" x14ac:dyDescent="0.35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</row>
    <row r="393" spans="1:23" x14ac:dyDescent="0.35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</row>
    <row r="394" spans="1:23" x14ac:dyDescent="0.35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</row>
    <row r="395" spans="1:23" x14ac:dyDescent="0.35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</row>
    <row r="396" spans="1:23" x14ac:dyDescent="0.35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</row>
    <row r="397" spans="1:23" x14ac:dyDescent="0.35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</row>
    <row r="398" spans="1:23" x14ac:dyDescent="0.35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</row>
    <row r="399" spans="1:23" x14ac:dyDescent="0.35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</row>
    <row r="400" spans="1:23" x14ac:dyDescent="0.35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</row>
    <row r="401" spans="1:23" x14ac:dyDescent="0.35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</row>
    <row r="402" spans="1:23" x14ac:dyDescent="0.35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</row>
    <row r="403" spans="1:23" x14ac:dyDescent="0.35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</row>
    <row r="404" spans="1:23" x14ac:dyDescent="0.35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</row>
    <row r="405" spans="1:23" x14ac:dyDescent="0.35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</row>
    <row r="406" spans="1:23" x14ac:dyDescent="0.35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</row>
    <row r="407" spans="1:23" x14ac:dyDescent="0.35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</row>
    <row r="408" spans="1:23" x14ac:dyDescent="0.35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</row>
    <row r="409" spans="1:23" x14ac:dyDescent="0.35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</row>
    <row r="410" spans="1:23" x14ac:dyDescent="0.35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</row>
    <row r="411" spans="1:23" x14ac:dyDescent="0.35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</row>
    <row r="412" spans="1:23" x14ac:dyDescent="0.35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</row>
    <row r="413" spans="1:23" x14ac:dyDescent="0.35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</row>
    <row r="414" spans="1:23" x14ac:dyDescent="0.35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</row>
    <row r="415" spans="1:23" x14ac:dyDescent="0.35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</row>
    <row r="416" spans="1:23" x14ac:dyDescent="0.35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</row>
    <row r="417" spans="1:23" x14ac:dyDescent="0.35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</row>
    <row r="418" spans="1:23" x14ac:dyDescent="0.35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</row>
    <row r="419" spans="1:23" x14ac:dyDescent="0.35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</row>
    <row r="420" spans="1:23" x14ac:dyDescent="0.35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</row>
    <row r="421" spans="1:23" x14ac:dyDescent="0.35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</row>
    <row r="422" spans="1:23" x14ac:dyDescent="0.35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</row>
    <row r="423" spans="1:23" x14ac:dyDescent="0.35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</row>
    <row r="424" spans="1:23" x14ac:dyDescent="0.35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</row>
    <row r="425" spans="1:23" x14ac:dyDescent="0.35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</row>
    <row r="426" spans="1:23" x14ac:dyDescent="0.35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</row>
    <row r="427" spans="1:23" x14ac:dyDescent="0.35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</row>
    <row r="428" spans="1:23" x14ac:dyDescent="0.35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</row>
    <row r="429" spans="1:23" x14ac:dyDescent="0.35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</row>
    <row r="430" spans="1:23" x14ac:dyDescent="0.35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</row>
    <row r="431" spans="1:23" x14ac:dyDescent="0.35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</row>
    <row r="432" spans="1:23" x14ac:dyDescent="0.35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</row>
    <row r="433" spans="1:23" x14ac:dyDescent="0.35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</row>
    <row r="434" spans="1:23" x14ac:dyDescent="0.35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</row>
    <row r="435" spans="1:23" x14ac:dyDescent="0.35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</row>
    <row r="436" spans="1:23" x14ac:dyDescent="0.35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</row>
    <row r="437" spans="1:23" x14ac:dyDescent="0.35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</row>
    <row r="438" spans="1:23" x14ac:dyDescent="0.35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</row>
    <row r="439" spans="1:23" x14ac:dyDescent="0.35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</row>
    <row r="440" spans="1:23" x14ac:dyDescent="0.35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</row>
    <row r="441" spans="1:23" x14ac:dyDescent="0.35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</row>
    <row r="442" spans="1:23" x14ac:dyDescent="0.35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</row>
    <row r="443" spans="1:23" x14ac:dyDescent="0.35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</row>
    <row r="444" spans="1:23" x14ac:dyDescent="0.35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</row>
    <row r="445" spans="1:23" x14ac:dyDescent="0.35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</row>
    <row r="446" spans="1:23" x14ac:dyDescent="0.35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</row>
    <row r="447" spans="1:23" x14ac:dyDescent="0.35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</row>
    <row r="448" spans="1:23" x14ac:dyDescent="0.35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</row>
    <row r="449" spans="1:23" x14ac:dyDescent="0.35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</row>
    <row r="450" spans="1:23" x14ac:dyDescent="0.35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</row>
    <row r="451" spans="1:23" x14ac:dyDescent="0.35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</row>
    <row r="452" spans="1:23" x14ac:dyDescent="0.35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</row>
    <row r="453" spans="1:23" x14ac:dyDescent="0.35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</row>
    <row r="454" spans="1:23" x14ac:dyDescent="0.35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</row>
    <row r="455" spans="1:23" x14ac:dyDescent="0.35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</row>
    <row r="456" spans="1:23" x14ac:dyDescent="0.35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</row>
    <row r="457" spans="1:23" x14ac:dyDescent="0.35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</row>
    <row r="458" spans="1:23" x14ac:dyDescent="0.35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</row>
    <row r="459" spans="1:23" x14ac:dyDescent="0.35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</row>
    <row r="460" spans="1:23" x14ac:dyDescent="0.35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</row>
    <row r="461" spans="1:23" x14ac:dyDescent="0.35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</row>
    <row r="462" spans="1:23" x14ac:dyDescent="0.35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</row>
    <row r="463" spans="1:23" x14ac:dyDescent="0.35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</row>
    <row r="464" spans="1:23" x14ac:dyDescent="0.35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</row>
    <row r="465" spans="1:23" x14ac:dyDescent="0.35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</row>
    <row r="466" spans="1:23" x14ac:dyDescent="0.35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</row>
    <row r="467" spans="1:23" x14ac:dyDescent="0.35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</row>
    <row r="468" spans="1:23" x14ac:dyDescent="0.35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</row>
    <row r="469" spans="1:23" x14ac:dyDescent="0.35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</row>
    <row r="470" spans="1:23" x14ac:dyDescent="0.35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</row>
    <row r="471" spans="1:23" x14ac:dyDescent="0.35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</row>
    <row r="472" spans="1:23" x14ac:dyDescent="0.35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</row>
    <row r="473" spans="1:23" x14ac:dyDescent="0.35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</row>
    <row r="474" spans="1:23" x14ac:dyDescent="0.35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</row>
    <row r="475" spans="1:23" x14ac:dyDescent="0.35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</row>
    <row r="476" spans="1:23" x14ac:dyDescent="0.35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</row>
    <row r="477" spans="1:23" x14ac:dyDescent="0.35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</row>
    <row r="478" spans="1:23" x14ac:dyDescent="0.35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</row>
    <row r="479" spans="1:23" x14ac:dyDescent="0.35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</row>
    <row r="480" spans="1:23" x14ac:dyDescent="0.35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</row>
    <row r="481" spans="1:23" x14ac:dyDescent="0.35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</row>
    <row r="482" spans="1:23" x14ac:dyDescent="0.35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</row>
    <row r="483" spans="1:23" x14ac:dyDescent="0.35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</row>
    <row r="484" spans="1:23" x14ac:dyDescent="0.35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</row>
    <row r="485" spans="1:23" x14ac:dyDescent="0.35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</row>
    <row r="486" spans="1:23" x14ac:dyDescent="0.35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</row>
    <row r="487" spans="1:23" x14ac:dyDescent="0.35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</row>
    <row r="488" spans="1:23" x14ac:dyDescent="0.35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</row>
    <row r="489" spans="1:23" x14ac:dyDescent="0.35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</row>
    <row r="490" spans="1:23" x14ac:dyDescent="0.35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</row>
    <row r="491" spans="1:23" x14ac:dyDescent="0.35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</row>
    <row r="492" spans="1:23" x14ac:dyDescent="0.35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</row>
    <row r="493" spans="1:23" x14ac:dyDescent="0.35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</row>
    <row r="494" spans="1:23" x14ac:dyDescent="0.35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</row>
    <row r="495" spans="1:23" x14ac:dyDescent="0.35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</row>
    <row r="496" spans="1:23" x14ac:dyDescent="0.35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</row>
    <row r="497" spans="1:23" x14ac:dyDescent="0.35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</row>
    <row r="498" spans="1:23" x14ac:dyDescent="0.35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</row>
    <row r="499" spans="1:23" x14ac:dyDescent="0.35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</row>
    <row r="500" spans="1:23" x14ac:dyDescent="0.35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</row>
    <row r="501" spans="1:23" x14ac:dyDescent="0.35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</row>
    <row r="502" spans="1:23" x14ac:dyDescent="0.35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</row>
    <row r="503" spans="1:23" x14ac:dyDescent="0.35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</row>
    <row r="504" spans="1:23" x14ac:dyDescent="0.35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</row>
    <row r="505" spans="1:23" x14ac:dyDescent="0.35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</row>
    <row r="506" spans="1:23" x14ac:dyDescent="0.35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</row>
    <row r="507" spans="1:23" x14ac:dyDescent="0.35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</row>
    <row r="508" spans="1:23" x14ac:dyDescent="0.35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</row>
    <row r="509" spans="1:23" x14ac:dyDescent="0.35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</row>
    <row r="510" spans="1:23" x14ac:dyDescent="0.35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</row>
    <row r="511" spans="1:23" x14ac:dyDescent="0.35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</row>
    <row r="512" spans="1:23" x14ac:dyDescent="0.35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</row>
    <row r="513" spans="1:23" x14ac:dyDescent="0.35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</row>
    <row r="514" spans="1:23" x14ac:dyDescent="0.35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</row>
    <row r="515" spans="1:23" x14ac:dyDescent="0.35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</row>
    <row r="516" spans="1:23" x14ac:dyDescent="0.35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</row>
    <row r="517" spans="1:23" x14ac:dyDescent="0.35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</row>
    <row r="518" spans="1:23" x14ac:dyDescent="0.35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</row>
    <row r="519" spans="1:23" x14ac:dyDescent="0.35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</row>
    <row r="520" spans="1:23" x14ac:dyDescent="0.35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</row>
    <row r="521" spans="1:23" x14ac:dyDescent="0.35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</row>
    <row r="522" spans="1:23" x14ac:dyDescent="0.35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</row>
    <row r="523" spans="1:23" x14ac:dyDescent="0.35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</row>
    <row r="524" spans="1:23" x14ac:dyDescent="0.35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</row>
    <row r="525" spans="1:23" x14ac:dyDescent="0.35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</row>
    <row r="526" spans="1:23" x14ac:dyDescent="0.35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</row>
    <row r="527" spans="1:23" x14ac:dyDescent="0.35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</row>
    <row r="528" spans="1:23" x14ac:dyDescent="0.35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</row>
    <row r="529" spans="1:23" x14ac:dyDescent="0.35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</row>
    <row r="530" spans="1:23" x14ac:dyDescent="0.35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</row>
    <row r="531" spans="1:23" x14ac:dyDescent="0.35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</row>
    <row r="532" spans="1:23" x14ac:dyDescent="0.35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</row>
    <row r="533" spans="1:23" x14ac:dyDescent="0.35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</row>
    <row r="534" spans="1:23" x14ac:dyDescent="0.35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</row>
    <row r="535" spans="1:23" x14ac:dyDescent="0.35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</row>
    <row r="536" spans="1:23" x14ac:dyDescent="0.35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</row>
    <row r="537" spans="1:23" x14ac:dyDescent="0.35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</row>
    <row r="538" spans="1:23" x14ac:dyDescent="0.35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</row>
    <row r="539" spans="1:23" x14ac:dyDescent="0.35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</row>
    <row r="540" spans="1:23" x14ac:dyDescent="0.35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</row>
    <row r="541" spans="1:23" x14ac:dyDescent="0.35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</row>
    <row r="542" spans="1:23" x14ac:dyDescent="0.35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</row>
    <row r="543" spans="1:23" x14ac:dyDescent="0.35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</row>
    <row r="544" spans="1:23" x14ac:dyDescent="0.35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</row>
    <row r="545" spans="1:23" x14ac:dyDescent="0.35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</row>
    <row r="546" spans="1:23" x14ac:dyDescent="0.35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</row>
    <row r="547" spans="1:23" x14ac:dyDescent="0.35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</row>
    <row r="548" spans="1:23" x14ac:dyDescent="0.35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</row>
    <row r="549" spans="1:23" x14ac:dyDescent="0.35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</row>
    <row r="550" spans="1:23" x14ac:dyDescent="0.35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</row>
    <row r="551" spans="1:23" x14ac:dyDescent="0.35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</row>
    <row r="552" spans="1:23" x14ac:dyDescent="0.35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</row>
    <row r="553" spans="1:23" x14ac:dyDescent="0.35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</row>
    <row r="554" spans="1:23" x14ac:dyDescent="0.35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</row>
    <row r="555" spans="1:23" x14ac:dyDescent="0.35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</row>
    <row r="556" spans="1:23" x14ac:dyDescent="0.35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</row>
    <row r="557" spans="1:23" x14ac:dyDescent="0.35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</row>
    <row r="558" spans="1:23" x14ac:dyDescent="0.35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</row>
    <row r="559" spans="1:23" x14ac:dyDescent="0.35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</row>
    <row r="560" spans="1:23" x14ac:dyDescent="0.35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</row>
    <row r="561" spans="1:23" x14ac:dyDescent="0.35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</row>
    <row r="562" spans="1:23" x14ac:dyDescent="0.35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</row>
    <row r="563" spans="1:23" x14ac:dyDescent="0.35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</row>
    <row r="564" spans="1:23" x14ac:dyDescent="0.35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</row>
    <row r="565" spans="1:23" x14ac:dyDescent="0.35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</row>
    <row r="566" spans="1:23" x14ac:dyDescent="0.35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</row>
    <row r="567" spans="1:23" x14ac:dyDescent="0.35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</row>
    <row r="568" spans="1:23" x14ac:dyDescent="0.35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</row>
    <row r="569" spans="1:23" x14ac:dyDescent="0.35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</row>
    <row r="570" spans="1:23" x14ac:dyDescent="0.35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</row>
    <row r="571" spans="1:23" x14ac:dyDescent="0.35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</row>
    <row r="572" spans="1:23" x14ac:dyDescent="0.35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</row>
    <row r="573" spans="1:23" x14ac:dyDescent="0.35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</row>
    <row r="574" spans="1:23" x14ac:dyDescent="0.35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</row>
    <row r="575" spans="1:23" x14ac:dyDescent="0.35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</row>
    <row r="576" spans="1:23" x14ac:dyDescent="0.35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</row>
    <row r="577" spans="1:23" x14ac:dyDescent="0.35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</row>
    <row r="578" spans="1:23" x14ac:dyDescent="0.35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</row>
    <row r="579" spans="1:23" x14ac:dyDescent="0.35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</row>
    <row r="580" spans="1:23" x14ac:dyDescent="0.35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</row>
    <row r="581" spans="1:23" x14ac:dyDescent="0.35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</row>
    <row r="582" spans="1:23" x14ac:dyDescent="0.35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</row>
    <row r="583" spans="1:23" x14ac:dyDescent="0.35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</row>
    <row r="584" spans="1:23" x14ac:dyDescent="0.35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</row>
    <row r="585" spans="1:23" x14ac:dyDescent="0.35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</row>
    <row r="586" spans="1:23" x14ac:dyDescent="0.35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</row>
    <row r="587" spans="1:23" x14ac:dyDescent="0.35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</row>
    <row r="588" spans="1:23" x14ac:dyDescent="0.35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</row>
    <row r="589" spans="1:23" x14ac:dyDescent="0.35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</row>
    <row r="590" spans="1:23" x14ac:dyDescent="0.35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</row>
    <row r="591" spans="1:23" x14ac:dyDescent="0.35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</row>
    <row r="592" spans="1:23" x14ac:dyDescent="0.35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</row>
    <row r="593" spans="1:23" x14ac:dyDescent="0.35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</row>
    <row r="594" spans="1:23" x14ac:dyDescent="0.35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</row>
    <row r="595" spans="1:23" x14ac:dyDescent="0.35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</row>
    <row r="596" spans="1:23" x14ac:dyDescent="0.35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</row>
    <row r="597" spans="1:23" x14ac:dyDescent="0.35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</row>
    <row r="598" spans="1:23" x14ac:dyDescent="0.35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</row>
    <row r="599" spans="1:23" x14ac:dyDescent="0.35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</row>
    <row r="600" spans="1:23" x14ac:dyDescent="0.35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</row>
    <row r="601" spans="1:23" x14ac:dyDescent="0.35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</row>
    <row r="602" spans="1:23" x14ac:dyDescent="0.35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</row>
    <row r="603" spans="1:23" x14ac:dyDescent="0.35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</row>
    <row r="604" spans="1:23" x14ac:dyDescent="0.35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</row>
    <row r="605" spans="1:23" x14ac:dyDescent="0.35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</row>
    <row r="606" spans="1:23" x14ac:dyDescent="0.35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</row>
    <row r="607" spans="1:23" x14ac:dyDescent="0.35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</row>
    <row r="608" spans="1:23" x14ac:dyDescent="0.35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</row>
    <row r="609" spans="1:23" x14ac:dyDescent="0.35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</row>
    <row r="610" spans="1:23" x14ac:dyDescent="0.35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</row>
    <row r="611" spans="1:23" x14ac:dyDescent="0.35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</row>
    <row r="612" spans="1:23" x14ac:dyDescent="0.35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</row>
    <row r="613" spans="1:23" x14ac:dyDescent="0.35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</row>
    <row r="614" spans="1:23" x14ac:dyDescent="0.35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</row>
    <row r="615" spans="1:23" x14ac:dyDescent="0.35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</row>
    <row r="616" spans="1:23" x14ac:dyDescent="0.35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</row>
    <row r="617" spans="1:23" x14ac:dyDescent="0.35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</row>
    <row r="618" spans="1:23" x14ac:dyDescent="0.35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</row>
    <row r="619" spans="1:23" x14ac:dyDescent="0.35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</row>
    <row r="620" spans="1:23" x14ac:dyDescent="0.35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</row>
    <row r="621" spans="1:23" x14ac:dyDescent="0.35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</row>
    <row r="622" spans="1:23" x14ac:dyDescent="0.35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</row>
    <row r="623" spans="1:23" x14ac:dyDescent="0.35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</row>
    <row r="624" spans="1:23" x14ac:dyDescent="0.35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</row>
    <row r="625" spans="1:23" x14ac:dyDescent="0.35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</row>
    <row r="626" spans="1:23" x14ac:dyDescent="0.35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</row>
    <row r="627" spans="1:23" x14ac:dyDescent="0.35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</row>
    <row r="628" spans="1:23" x14ac:dyDescent="0.35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</row>
    <row r="629" spans="1:23" x14ac:dyDescent="0.35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</row>
    <row r="630" spans="1:23" x14ac:dyDescent="0.35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</row>
    <row r="631" spans="1:23" x14ac:dyDescent="0.35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</row>
    <row r="632" spans="1:23" x14ac:dyDescent="0.35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</row>
    <row r="633" spans="1:23" x14ac:dyDescent="0.35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</row>
    <row r="634" spans="1:23" x14ac:dyDescent="0.35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</row>
    <row r="635" spans="1:23" x14ac:dyDescent="0.35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</row>
    <row r="636" spans="1:23" x14ac:dyDescent="0.35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</row>
    <row r="637" spans="1:23" x14ac:dyDescent="0.35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</row>
    <row r="638" spans="1:23" x14ac:dyDescent="0.35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</row>
    <row r="639" spans="1:23" x14ac:dyDescent="0.35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</row>
    <row r="640" spans="1:23" x14ac:dyDescent="0.35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</row>
    <row r="641" spans="1:23" x14ac:dyDescent="0.35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</row>
    <row r="642" spans="1:23" x14ac:dyDescent="0.35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</row>
    <row r="643" spans="1:23" x14ac:dyDescent="0.35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</row>
    <row r="644" spans="1:23" x14ac:dyDescent="0.35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</row>
    <row r="645" spans="1:23" x14ac:dyDescent="0.35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</row>
    <row r="646" spans="1:23" x14ac:dyDescent="0.35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</row>
    <row r="647" spans="1:23" x14ac:dyDescent="0.35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</row>
    <row r="648" spans="1:23" x14ac:dyDescent="0.35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</row>
    <row r="649" spans="1:23" x14ac:dyDescent="0.35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</row>
    <row r="650" spans="1:23" x14ac:dyDescent="0.35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</row>
    <row r="651" spans="1:23" x14ac:dyDescent="0.35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</row>
    <row r="652" spans="1:23" x14ac:dyDescent="0.35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</row>
    <row r="653" spans="1:23" x14ac:dyDescent="0.35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</row>
    <row r="654" spans="1:23" x14ac:dyDescent="0.35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</row>
    <row r="655" spans="1:23" x14ac:dyDescent="0.35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</row>
    <row r="656" spans="1:23" x14ac:dyDescent="0.35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</row>
    <row r="657" spans="1:23" x14ac:dyDescent="0.35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</row>
    <row r="658" spans="1:23" x14ac:dyDescent="0.35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</row>
    <row r="659" spans="1:23" x14ac:dyDescent="0.35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</row>
    <row r="660" spans="1:23" x14ac:dyDescent="0.35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</row>
    <row r="661" spans="1:23" x14ac:dyDescent="0.35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</row>
    <row r="662" spans="1:23" x14ac:dyDescent="0.35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</row>
    <row r="663" spans="1:23" x14ac:dyDescent="0.35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</row>
    <row r="664" spans="1:23" x14ac:dyDescent="0.35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</row>
    <row r="665" spans="1:23" x14ac:dyDescent="0.35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</row>
    <row r="666" spans="1:23" x14ac:dyDescent="0.35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</row>
    <row r="667" spans="1:23" x14ac:dyDescent="0.35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</row>
    <row r="668" spans="1:23" x14ac:dyDescent="0.35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</row>
    <row r="669" spans="1:23" x14ac:dyDescent="0.35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</row>
    <row r="670" spans="1:23" x14ac:dyDescent="0.35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</row>
    <row r="671" spans="1:23" x14ac:dyDescent="0.35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</row>
    <row r="672" spans="1:23" x14ac:dyDescent="0.35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</row>
    <row r="673" spans="1:23" x14ac:dyDescent="0.35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</row>
    <row r="674" spans="1:23" x14ac:dyDescent="0.35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</row>
    <row r="675" spans="1:23" x14ac:dyDescent="0.35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</row>
    <row r="676" spans="1:23" x14ac:dyDescent="0.35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</row>
    <row r="677" spans="1:23" x14ac:dyDescent="0.35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</row>
    <row r="678" spans="1:23" x14ac:dyDescent="0.35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</row>
    <row r="679" spans="1:23" x14ac:dyDescent="0.35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</row>
    <row r="680" spans="1:23" x14ac:dyDescent="0.35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</row>
    <row r="681" spans="1:23" x14ac:dyDescent="0.35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</row>
    <row r="682" spans="1:23" x14ac:dyDescent="0.35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</row>
    <row r="683" spans="1:23" x14ac:dyDescent="0.35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</row>
    <row r="684" spans="1:23" x14ac:dyDescent="0.35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</row>
    <row r="685" spans="1:23" x14ac:dyDescent="0.35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</row>
    <row r="686" spans="1:23" x14ac:dyDescent="0.35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</row>
    <row r="687" spans="1:23" x14ac:dyDescent="0.35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</row>
    <row r="688" spans="1:23" x14ac:dyDescent="0.35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</row>
    <row r="689" spans="1:23" x14ac:dyDescent="0.35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</row>
    <row r="690" spans="1:23" x14ac:dyDescent="0.35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</row>
    <row r="691" spans="1:23" x14ac:dyDescent="0.35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</row>
    <row r="692" spans="1:23" x14ac:dyDescent="0.35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</row>
    <row r="693" spans="1:23" x14ac:dyDescent="0.35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</row>
    <row r="694" spans="1:23" x14ac:dyDescent="0.35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</row>
    <row r="695" spans="1:23" x14ac:dyDescent="0.35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</row>
    <row r="696" spans="1:23" x14ac:dyDescent="0.35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</row>
    <row r="697" spans="1:23" x14ac:dyDescent="0.35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</row>
    <row r="698" spans="1:23" x14ac:dyDescent="0.35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</row>
    <row r="699" spans="1:23" x14ac:dyDescent="0.35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</row>
    <row r="700" spans="1:23" x14ac:dyDescent="0.35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</row>
    <row r="701" spans="1:23" x14ac:dyDescent="0.35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</row>
    <row r="702" spans="1:23" x14ac:dyDescent="0.35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</row>
    <row r="703" spans="1:23" x14ac:dyDescent="0.35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</row>
    <row r="704" spans="1:23" x14ac:dyDescent="0.35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</row>
    <row r="705" spans="1:23" x14ac:dyDescent="0.35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</row>
    <row r="706" spans="1:23" x14ac:dyDescent="0.35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</row>
    <row r="707" spans="1:23" x14ac:dyDescent="0.35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</row>
    <row r="708" spans="1:23" x14ac:dyDescent="0.35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</row>
    <row r="709" spans="1:23" x14ac:dyDescent="0.35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</row>
    <row r="710" spans="1:23" x14ac:dyDescent="0.35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</row>
    <row r="711" spans="1:23" x14ac:dyDescent="0.35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</row>
    <row r="712" spans="1:23" x14ac:dyDescent="0.35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</row>
    <row r="713" spans="1:23" x14ac:dyDescent="0.35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</row>
    <row r="714" spans="1:23" x14ac:dyDescent="0.35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</row>
    <row r="715" spans="1:23" x14ac:dyDescent="0.35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</row>
    <row r="716" spans="1:23" x14ac:dyDescent="0.35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</row>
    <row r="717" spans="1:23" x14ac:dyDescent="0.35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</row>
    <row r="718" spans="1:23" x14ac:dyDescent="0.35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</row>
    <row r="719" spans="1:23" x14ac:dyDescent="0.35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</row>
    <row r="720" spans="1:23" x14ac:dyDescent="0.35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</row>
    <row r="721" spans="1:23" x14ac:dyDescent="0.35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</row>
    <row r="722" spans="1:23" x14ac:dyDescent="0.35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</row>
    <row r="723" spans="1:23" x14ac:dyDescent="0.35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</row>
    <row r="724" spans="1:23" x14ac:dyDescent="0.35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</row>
    <row r="725" spans="1:23" x14ac:dyDescent="0.35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</row>
    <row r="726" spans="1:23" x14ac:dyDescent="0.35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</row>
    <row r="727" spans="1:23" x14ac:dyDescent="0.35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</row>
    <row r="728" spans="1:23" x14ac:dyDescent="0.35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</row>
    <row r="729" spans="1:23" x14ac:dyDescent="0.35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</row>
    <row r="730" spans="1:23" x14ac:dyDescent="0.35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</row>
    <row r="731" spans="1:23" x14ac:dyDescent="0.35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</row>
    <row r="732" spans="1:23" x14ac:dyDescent="0.35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</row>
    <row r="733" spans="1:23" x14ac:dyDescent="0.35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</row>
    <row r="734" spans="1:23" x14ac:dyDescent="0.35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</row>
    <row r="735" spans="1:23" x14ac:dyDescent="0.35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</row>
    <row r="736" spans="1:23" x14ac:dyDescent="0.35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</row>
    <row r="737" spans="1:23" x14ac:dyDescent="0.35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</row>
    <row r="738" spans="1:23" x14ac:dyDescent="0.35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</row>
    <row r="739" spans="1:23" x14ac:dyDescent="0.35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</row>
    <row r="740" spans="1:23" x14ac:dyDescent="0.35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</row>
    <row r="741" spans="1:23" x14ac:dyDescent="0.35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</row>
    <row r="742" spans="1:23" x14ac:dyDescent="0.35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</row>
    <row r="743" spans="1:23" x14ac:dyDescent="0.35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</row>
    <row r="744" spans="1:23" x14ac:dyDescent="0.35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</row>
    <row r="745" spans="1:23" x14ac:dyDescent="0.35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</row>
    <row r="746" spans="1:23" x14ac:dyDescent="0.35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</row>
    <row r="747" spans="1:23" x14ac:dyDescent="0.35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</row>
    <row r="748" spans="1:23" x14ac:dyDescent="0.35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</row>
    <row r="749" spans="1:23" x14ac:dyDescent="0.35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</row>
    <row r="750" spans="1:23" x14ac:dyDescent="0.35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</row>
    <row r="751" spans="1:23" x14ac:dyDescent="0.35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</row>
    <row r="752" spans="1:23" x14ac:dyDescent="0.35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</row>
    <row r="753" spans="1:23" x14ac:dyDescent="0.35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</row>
    <row r="754" spans="1:23" x14ac:dyDescent="0.35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</row>
    <row r="755" spans="1:23" x14ac:dyDescent="0.35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</row>
    <row r="756" spans="1:23" x14ac:dyDescent="0.35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</row>
    <row r="757" spans="1:23" x14ac:dyDescent="0.35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</row>
    <row r="758" spans="1:23" x14ac:dyDescent="0.35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</row>
    <row r="759" spans="1:23" x14ac:dyDescent="0.35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</row>
    <row r="760" spans="1:23" x14ac:dyDescent="0.35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</row>
    <row r="761" spans="1:23" x14ac:dyDescent="0.35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</row>
    <row r="762" spans="1:23" x14ac:dyDescent="0.35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</row>
    <row r="763" spans="1:23" x14ac:dyDescent="0.35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</row>
    <row r="764" spans="1:23" x14ac:dyDescent="0.35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</row>
    <row r="765" spans="1:23" x14ac:dyDescent="0.35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</row>
    <row r="766" spans="1:23" x14ac:dyDescent="0.35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</row>
    <row r="767" spans="1:23" x14ac:dyDescent="0.35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</row>
    <row r="768" spans="1:23" x14ac:dyDescent="0.35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</row>
    <row r="769" spans="1:23" x14ac:dyDescent="0.35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</row>
    <row r="770" spans="1:23" x14ac:dyDescent="0.35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</row>
    <row r="771" spans="1:23" x14ac:dyDescent="0.35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</row>
    <row r="772" spans="1:23" x14ac:dyDescent="0.35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</row>
    <row r="773" spans="1:23" x14ac:dyDescent="0.35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</row>
    <row r="774" spans="1:23" x14ac:dyDescent="0.35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</row>
    <row r="775" spans="1:23" x14ac:dyDescent="0.35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</row>
    <row r="776" spans="1:23" x14ac:dyDescent="0.35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</row>
    <row r="777" spans="1:23" x14ac:dyDescent="0.35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</row>
    <row r="778" spans="1:23" x14ac:dyDescent="0.35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</row>
    <row r="779" spans="1:23" x14ac:dyDescent="0.35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</row>
    <row r="780" spans="1:23" x14ac:dyDescent="0.35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</row>
    <row r="781" spans="1:23" x14ac:dyDescent="0.35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</row>
    <row r="782" spans="1:23" x14ac:dyDescent="0.35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</row>
    <row r="783" spans="1:23" x14ac:dyDescent="0.35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</row>
    <row r="784" spans="1:23" x14ac:dyDescent="0.35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</row>
    <row r="785" spans="1:23" x14ac:dyDescent="0.35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</row>
    <row r="786" spans="1:23" x14ac:dyDescent="0.35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</row>
    <row r="787" spans="1:23" x14ac:dyDescent="0.35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</row>
    <row r="788" spans="1:23" x14ac:dyDescent="0.35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</row>
    <row r="789" spans="1:23" x14ac:dyDescent="0.35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</row>
    <row r="790" spans="1:23" x14ac:dyDescent="0.35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</row>
    <row r="791" spans="1:23" x14ac:dyDescent="0.35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</row>
    <row r="792" spans="1:23" x14ac:dyDescent="0.35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</row>
    <row r="793" spans="1:23" x14ac:dyDescent="0.35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</row>
    <row r="794" spans="1:23" x14ac:dyDescent="0.35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</row>
    <row r="795" spans="1:23" x14ac:dyDescent="0.35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</row>
    <row r="796" spans="1:23" x14ac:dyDescent="0.35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</row>
    <row r="797" spans="1:23" x14ac:dyDescent="0.35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</row>
    <row r="798" spans="1:23" x14ac:dyDescent="0.35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</row>
    <row r="799" spans="1:23" x14ac:dyDescent="0.35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</row>
    <row r="800" spans="1:23" x14ac:dyDescent="0.35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</row>
    <row r="801" spans="1:23" x14ac:dyDescent="0.35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</row>
    <row r="802" spans="1:23" x14ac:dyDescent="0.35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</row>
    <row r="803" spans="1:23" x14ac:dyDescent="0.35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</row>
    <row r="804" spans="1:23" x14ac:dyDescent="0.35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</row>
    <row r="805" spans="1:23" x14ac:dyDescent="0.35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</row>
    <row r="806" spans="1:23" x14ac:dyDescent="0.35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</row>
    <row r="807" spans="1:23" x14ac:dyDescent="0.35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</row>
    <row r="808" spans="1:23" x14ac:dyDescent="0.35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</row>
    <row r="809" spans="1:23" x14ac:dyDescent="0.35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</row>
    <row r="810" spans="1:23" x14ac:dyDescent="0.35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</row>
    <row r="811" spans="1:23" x14ac:dyDescent="0.35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</row>
    <row r="812" spans="1:23" x14ac:dyDescent="0.35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</row>
    <row r="813" spans="1:23" x14ac:dyDescent="0.35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</row>
    <row r="814" spans="1:23" x14ac:dyDescent="0.35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</row>
    <row r="815" spans="1:23" x14ac:dyDescent="0.35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</row>
    <row r="816" spans="1:23" x14ac:dyDescent="0.35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</row>
    <row r="817" spans="1:23" x14ac:dyDescent="0.35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</row>
    <row r="818" spans="1:23" x14ac:dyDescent="0.35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</row>
    <row r="819" spans="1:23" x14ac:dyDescent="0.35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</row>
    <row r="820" spans="1:23" x14ac:dyDescent="0.35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</row>
    <row r="821" spans="1:23" x14ac:dyDescent="0.35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</row>
    <row r="822" spans="1:23" x14ac:dyDescent="0.35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</row>
    <row r="823" spans="1:23" x14ac:dyDescent="0.35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</row>
    <row r="824" spans="1:23" x14ac:dyDescent="0.35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</row>
    <row r="825" spans="1:23" x14ac:dyDescent="0.35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</row>
    <row r="826" spans="1:23" x14ac:dyDescent="0.35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</row>
    <row r="827" spans="1:23" x14ac:dyDescent="0.35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</row>
    <row r="828" spans="1:23" x14ac:dyDescent="0.35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</row>
    <row r="829" spans="1:23" x14ac:dyDescent="0.35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</row>
    <row r="830" spans="1:23" x14ac:dyDescent="0.35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</row>
    <row r="831" spans="1:23" x14ac:dyDescent="0.35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</row>
    <row r="832" spans="1:23" x14ac:dyDescent="0.35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</row>
    <row r="833" spans="1:23" x14ac:dyDescent="0.35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</row>
    <row r="834" spans="1:23" x14ac:dyDescent="0.35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</row>
    <row r="835" spans="1:23" x14ac:dyDescent="0.35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</row>
    <row r="836" spans="1:23" x14ac:dyDescent="0.35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</row>
    <row r="837" spans="1:23" x14ac:dyDescent="0.35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</row>
    <row r="838" spans="1:23" x14ac:dyDescent="0.35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</row>
    <row r="839" spans="1:23" x14ac:dyDescent="0.35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</row>
    <row r="840" spans="1:23" x14ac:dyDescent="0.35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</row>
    <row r="841" spans="1:23" x14ac:dyDescent="0.35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</row>
    <row r="842" spans="1:23" x14ac:dyDescent="0.35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</row>
    <row r="843" spans="1:23" x14ac:dyDescent="0.35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</row>
    <row r="844" spans="1:23" x14ac:dyDescent="0.35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</row>
    <row r="845" spans="1:23" x14ac:dyDescent="0.35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</row>
    <row r="846" spans="1:23" x14ac:dyDescent="0.35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</row>
    <row r="847" spans="1:23" x14ac:dyDescent="0.35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</row>
    <row r="848" spans="1:23" x14ac:dyDescent="0.35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</row>
    <row r="849" spans="1:23" x14ac:dyDescent="0.35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</row>
    <row r="850" spans="1:23" x14ac:dyDescent="0.35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</row>
    <row r="851" spans="1:23" x14ac:dyDescent="0.35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</row>
    <row r="852" spans="1:23" x14ac:dyDescent="0.35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</row>
    <row r="853" spans="1:23" x14ac:dyDescent="0.35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</row>
    <row r="854" spans="1:23" x14ac:dyDescent="0.35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</row>
    <row r="855" spans="1:23" x14ac:dyDescent="0.35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</row>
    <row r="856" spans="1:23" x14ac:dyDescent="0.35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</row>
    <row r="857" spans="1:23" x14ac:dyDescent="0.35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</row>
    <row r="858" spans="1:23" x14ac:dyDescent="0.35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</row>
    <row r="859" spans="1:23" x14ac:dyDescent="0.35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</row>
    <row r="860" spans="1:23" x14ac:dyDescent="0.35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</row>
    <row r="861" spans="1:23" x14ac:dyDescent="0.35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</row>
    <row r="862" spans="1:23" x14ac:dyDescent="0.35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</row>
    <row r="863" spans="1:23" x14ac:dyDescent="0.35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</row>
    <row r="864" spans="1:23" x14ac:dyDescent="0.35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</row>
    <row r="865" spans="1:23" x14ac:dyDescent="0.35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</row>
    <row r="866" spans="1:23" x14ac:dyDescent="0.35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</row>
    <row r="867" spans="1:23" x14ac:dyDescent="0.35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</row>
    <row r="868" spans="1:23" x14ac:dyDescent="0.35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</row>
    <row r="869" spans="1:23" x14ac:dyDescent="0.35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</row>
    <row r="870" spans="1:23" x14ac:dyDescent="0.35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</row>
    <row r="871" spans="1:23" x14ac:dyDescent="0.35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</row>
    <row r="872" spans="1:23" x14ac:dyDescent="0.35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</row>
    <row r="873" spans="1:23" x14ac:dyDescent="0.35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</row>
    <row r="874" spans="1:23" x14ac:dyDescent="0.35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</row>
    <row r="875" spans="1:23" x14ac:dyDescent="0.35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</row>
    <row r="876" spans="1:23" x14ac:dyDescent="0.35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</row>
    <row r="877" spans="1:23" x14ac:dyDescent="0.35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</row>
    <row r="878" spans="1:23" x14ac:dyDescent="0.35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</row>
    <row r="879" spans="1:23" x14ac:dyDescent="0.35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</row>
    <row r="880" spans="1:23" x14ac:dyDescent="0.35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</row>
    <row r="881" spans="1:23" x14ac:dyDescent="0.35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</row>
    <row r="882" spans="1:23" x14ac:dyDescent="0.35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</row>
    <row r="883" spans="1:23" x14ac:dyDescent="0.35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</row>
    <row r="884" spans="1:23" x14ac:dyDescent="0.35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</row>
    <row r="885" spans="1:23" x14ac:dyDescent="0.35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</row>
    <row r="886" spans="1:23" x14ac:dyDescent="0.35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</row>
    <row r="887" spans="1:23" x14ac:dyDescent="0.35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</row>
    <row r="888" spans="1:23" x14ac:dyDescent="0.35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</row>
    <row r="889" spans="1:23" x14ac:dyDescent="0.35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</row>
    <row r="890" spans="1:23" x14ac:dyDescent="0.35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</row>
    <row r="891" spans="1:23" x14ac:dyDescent="0.35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</row>
    <row r="892" spans="1:23" x14ac:dyDescent="0.35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</row>
    <row r="893" spans="1:23" x14ac:dyDescent="0.35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</row>
    <row r="894" spans="1:23" x14ac:dyDescent="0.35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</row>
    <row r="895" spans="1:23" x14ac:dyDescent="0.35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</row>
    <row r="896" spans="1:23" x14ac:dyDescent="0.35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</row>
    <row r="897" spans="1:23" x14ac:dyDescent="0.35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</row>
    <row r="898" spans="1:23" x14ac:dyDescent="0.35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</row>
    <row r="899" spans="1:23" x14ac:dyDescent="0.35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</row>
    <row r="900" spans="1:23" x14ac:dyDescent="0.35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</row>
    <row r="901" spans="1:23" x14ac:dyDescent="0.35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</row>
    <row r="902" spans="1:23" x14ac:dyDescent="0.35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</row>
    <row r="903" spans="1:23" x14ac:dyDescent="0.35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</row>
    <row r="904" spans="1:23" x14ac:dyDescent="0.35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</row>
    <row r="905" spans="1:23" x14ac:dyDescent="0.35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</row>
    <row r="906" spans="1:23" x14ac:dyDescent="0.35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</row>
    <row r="907" spans="1:23" x14ac:dyDescent="0.35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</row>
    <row r="908" spans="1:23" x14ac:dyDescent="0.35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</row>
    <row r="909" spans="1:23" x14ac:dyDescent="0.35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</row>
    <row r="910" spans="1:23" x14ac:dyDescent="0.35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</row>
    <row r="911" spans="1:23" x14ac:dyDescent="0.35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</row>
    <row r="912" spans="1:23" x14ac:dyDescent="0.35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</row>
    <row r="913" spans="1:23" x14ac:dyDescent="0.35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</row>
    <row r="914" spans="1:23" x14ac:dyDescent="0.35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</row>
    <row r="915" spans="1:23" x14ac:dyDescent="0.35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</row>
    <row r="916" spans="1:23" x14ac:dyDescent="0.35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</row>
    <row r="917" spans="1:23" x14ac:dyDescent="0.35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</row>
    <row r="918" spans="1:23" x14ac:dyDescent="0.35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</row>
    <row r="919" spans="1:23" x14ac:dyDescent="0.35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</row>
    <row r="920" spans="1:23" x14ac:dyDescent="0.35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</row>
    <row r="921" spans="1:23" x14ac:dyDescent="0.35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</row>
    <row r="922" spans="1:23" x14ac:dyDescent="0.35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</row>
    <row r="923" spans="1:23" x14ac:dyDescent="0.35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</row>
    <row r="924" spans="1:23" x14ac:dyDescent="0.35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</row>
    <row r="925" spans="1:23" x14ac:dyDescent="0.35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</row>
    <row r="926" spans="1:23" x14ac:dyDescent="0.35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</row>
    <row r="927" spans="1:23" x14ac:dyDescent="0.35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</row>
    <row r="928" spans="1:23" x14ac:dyDescent="0.35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</row>
    <row r="929" spans="1:23" x14ac:dyDescent="0.35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</row>
    <row r="930" spans="1:23" x14ac:dyDescent="0.35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</row>
    <row r="931" spans="1:23" x14ac:dyDescent="0.35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</row>
    <row r="932" spans="1:23" x14ac:dyDescent="0.35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</row>
    <row r="933" spans="1:23" x14ac:dyDescent="0.35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</row>
    <row r="934" spans="1:23" x14ac:dyDescent="0.35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</row>
    <row r="935" spans="1:23" x14ac:dyDescent="0.35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</row>
    <row r="936" spans="1:23" x14ac:dyDescent="0.35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</row>
    <row r="937" spans="1:23" x14ac:dyDescent="0.35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</row>
    <row r="938" spans="1:23" x14ac:dyDescent="0.35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</row>
    <row r="939" spans="1:23" x14ac:dyDescent="0.35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</row>
    <row r="940" spans="1:23" x14ac:dyDescent="0.35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</row>
    <row r="941" spans="1:23" x14ac:dyDescent="0.35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</row>
    <row r="942" spans="1:23" x14ac:dyDescent="0.35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</row>
    <row r="943" spans="1:23" x14ac:dyDescent="0.35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</row>
    <row r="944" spans="1:23" x14ac:dyDescent="0.35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</row>
    <row r="945" spans="1:23" x14ac:dyDescent="0.35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</row>
    <row r="946" spans="1:23" x14ac:dyDescent="0.35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</row>
    <row r="947" spans="1:23" x14ac:dyDescent="0.35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</row>
    <row r="948" spans="1:23" x14ac:dyDescent="0.35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</row>
    <row r="949" spans="1:23" x14ac:dyDescent="0.35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</row>
    <row r="950" spans="1:23" x14ac:dyDescent="0.35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</row>
    <row r="951" spans="1:23" x14ac:dyDescent="0.35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</row>
    <row r="952" spans="1:23" x14ac:dyDescent="0.35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</row>
    <row r="953" spans="1:23" x14ac:dyDescent="0.35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</row>
    <row r="954" spans="1:23" x14ac:dyDescent="0.35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</row>
    <row r="955" spans="1:23" x14ac:dyDescent="0.35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</row>
    <row r="956" spans="1:23" x14ac:dyDescent="0.35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</row>
    <row r="957" spans="1:23" x14ac:dyDescent="0.35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</row>
    <row r="958" spans="1:23" x14ac:dyDescent="0.35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</row>
    <row r="959" spans="1:23" x14ac:dyDescent="0.35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</row>
    <row r="960" spans="1:23" x14ac:dyDescent="0.35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</row>
    <row r="961" spans="1:23" x14ac:dyDescent="0.35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</row>
    <row r="962" spans="1:23" x14ac:dyDescent="0.35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</row>
    <row r="963" spans="1:23" x14ac:dyDescent="0.35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</row>
    <row r="964" spans="1:23" x14ac:dyDescent="0.35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</row>
    <row r="965" spans="1:23" x14ac:dyDescent="0.35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</row>
    <row r="966" spans="1:23" x14ac:dyDescent="0.35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</row>
    <row r="967" spans="1:23" x14ac:dyDescent="0.35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</row>
    <row r="968" spans="1:23" x14ac:dyDescent="0.35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</row>
    <row r="969" spans="1:23" x14ac:dyDescent="0.35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</row>
    <row r="970" spans="1:23" x14ac:dyDescent="0.35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</row>
    <row r="971" spans="1:23" x14ac:dyDescent="0.35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</row>
    <row r="972" spans="1:23" x14ac:dyDescent="0.35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</row>
    <row r="973" spans="1:23" x14ac:dyDescent="0.35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</row>
    <row r="974" spans="1:23" x14ac:dyDescent="0.35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</row>
    <row r="975" spans="1:23" x14ac:dyDescent="0.35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</row>
    <row r="976" spans="1:23" x14ac:dyDescent="0.35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</row>
    <row r="977" spans="1:23" x14ac:dyDescent="0.35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</row>
    <row r="978" spans="1:23" x14ac:dyDescent="0.35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</row>
    <row r="979" spans="1:23" x14ac:dyDescent="0.35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</row>
    <row r="980" spans="1:23" x14ac:dyDescent="0.35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</row>
    <row r="981" spans="1:23" x14ac:dyDescent="0.35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</row>
    <row r="982" spans="1:23" x14ac:dyDescent="0.35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</row>
    <row r="983" spans="1:23" x14ac:dyDescent="0.35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</row>
    <row r="984" spans="1:23" x14ac:dyDescent="0.35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</row>
    <row r="985" spans="1:23" x14ac:dyDescent="0.35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</row>
    <row r="986" spans="1:23" x14ac:dyDescent="0.35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</row>
    <row r="987" spans="1:23" x14ac:dyDescent="0.35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</row>
    <row r="988" spans="1:23" x14ac:dyDescent="0.35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</row>
    <row r="989" spans="1:23" x14ac:dyDescent="0.35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</row>
    <row r="990" spans="1:23" x14ac:dyDescent="0.35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</row>
    <row r="991" spans="1:23" x14ac:dyDescent="0.35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</row>
    <row r="992" spans="1:23" x14ac:dyDescent="0.35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</row>
    <row r="993" spans="1:23" x14ac:dyDescent="0.35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</row>
    <row r="994" spans="1:23" x14ac:dyDescent="0.35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</row>
    <row r="995" spans="1:23" x14ac:dyDescent="0.35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</row>
    <row r="996" spans="1:23" x14ac:dyDescent="0.35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</row>
    <row r="997" spans="1:23" x14ac:dyDescent="0.35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</row>
    <row r="998" spans="1:23" x14ac:dyDescent="0.35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</row>
    <row r="999" spans="1:23" x14ac:dyDescent="0.35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</row>
    <row r="1000" spans="1:23" x14ac:dyDescent="0.35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</row>
  </sheetData>
  <pageMargins left="0.7" right="0.7" top="0.75" bottom="0.75" header="0.3" footer="0.3"/>
  <pageSetup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Y1001"/>
  <sheetViews>
    <sheetView workbookViewId="0"/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1748.3753914474307</v>
      </c>
      <c r="F3" s="35">
        <f t="shared" ref="F3:M3" si="0">SUMPRODUCT($D$4:$D$102, F$4:F$102)</f>
        <v>140.70614643229405</v>
      </c>
      <c r="G3" s="36">
        <f t="shared" si="0"/>
        <v>0.95599509295006202</v>
      </c>
      <c r="H3" s="35">
        <f t="shared" si="0"/>
        <v>197.72606381526717</v>
      </c>
      <c r="I3" s="35">
        <f t="shared" si="0"/>
        <v>81.031984672607891</v>
      </c>
      <c r="J3" s="36">
        <f t="shared" si="0"/>
        <v>0.12592553219373248</v>
      </c>
      <c r="K3" s="35">
        <f t="shared" si="0"/>
        <v>311.78568076489336</v>
      </c>
      <c r="L3" s="35">
        <f t="shared" si="0"/>
        <v>112.76071461824228</v>
      </c>
      <c r="M3" s="36">
        <f t="shared" si="0"/>
        <v>0.20261975229457174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1458.9384090000001</v>
      </c>
      <c r="F4" s="35">
        <v>72.319063380000003</v>
      </c>
      <c r="G4" s="37">
        <v>0.79429738270000005</v>
      </c>
      <c r="H4" s="38">
        <v>156.23810420000001</v>
      </c>
      <c r="I4" s="38">
        <v>46.971283630000002</v>
      </c>
      <c r="J4" s="39">
        <v>7.0470982550000005E-2</v>
      </c>
      <c r="K4" s="40">
        <v>267.4769053</v>
      </c>
      <c r="L4" s="38">
        <v>66.413887500000001</v>
      </c>
      <c r="M4" s="41">
        <v>0.13056138310000001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1805.509282</v>
      </c>
      <c r="F5" s="35">
        <v>130.52131929999999</v>
      </c>
      <c r="G5" s="37">
        <v>0.92165025069999995</v>
      </c>
      <c r="H5" s="38">
        <v>192.80303079999999</v>
      </c>
      <c r="I5" s="38">
        <v>80.898680589999998</v>
      </c>
      <c r="J5" s="39">
        <v>0.12032657889999999</v>
      </c>
      <c r="K5" s="40">
        <v>308.1228974</v>
      </c>
      <c r="L5" s="38">
        <v>111.58291920000001</v>
      </c>
      <c r="M5" s="41">
        <v>0.18641566109999999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1576.5350149999999</v>
      </c>
      <c r="F6" s="35">
        <v>107.4576003</v>
      </c>
      <c r="G6" s="37">
        <v>0.92077366240000003</v>
      </c>
      <c r="H6" s="38">
        <v>163.8671325</v>
      </c>
      <c r="I6" s="38">
        <v>52.917123699999998</v>
      </c>
      <c r="J6" s="39">
        <v>7.1510231379999997E-2</v>
      </c>
      <c r="K6" s="40">
        <v>284.59312299999999</v>
      </c>
      <c r="L6" s="38">
        <v>81.002603149999999</v>
      </c>
      <c r="M6" s="41">
        <v>0.15333566030000001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1407.6430660000001</v>
      </c>
      <c r="F7" s="35">
        <v>79.511545040000001</v>
      </c>
      <c r="G7" s="37">
        <v>0.83314491400000001</v>
      </c>
      <c r="H7" s="38">
        <v>150.03439839999999</v>
      </c>
      <c r="I7" s="38">
        <v>39.082585479999999</v>
      </c>
      <c r="J7" s="39">
        <v>5.0853572309999998E-2</v>
      </c>
      <c r="K7" s="40">
        <v>260.36469039999997</v>
      </c>
      <c r="L7" s="38">
        <v>64.697908260000005</v>
      </c>
      <c r="M7" s="41">
        <v>0.1225627451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1676.638078</v>
      </c>
      <c r="F8" s="35">
        <v>120.54950460000001</v>
      </c>
      <c r="G8" s="37">
        <v>0.90221316200000001</v>
      </c>
      <c r="H8" s="38">
        <v>177.62986760000001</v>
      </c>
      <c r="I8" s="38">
        <v>69.810039570000001</v>
      </c>
      <c r="J8" s="39">
        <v>9.9308557620000001E-2</v>
      </c>
      <c r="K8" s="40">
        <v>289.53802710000002</v>
      </c>
      <c r="L8" s="38">
        <v>100.4218829</v>
      </c>
      <c r="M8" s="41">
        <v>0.17041153889999999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1805.3061150000001</v>
      </c>
      <c r="F9" s="35">
        <v>172.3412348</v>
      </c>
      <c r="G9" s="37">
        <v>1.0072621079999999</v>
      </c>
      <c r="H9" s="38">
        <v>192.4225654</v>
      </c>
      <c r="I9" s="38">
        <v>77.083852289999996</v>
      </c>
      <c r="J9" s="39">
        <v>0.11592194040000001</v>
      </c>
      <c r="K9" s="40">
        <v>326.50258589999999</v>
      </c>
      <c r="L9" s="38">
        <v>120.5023194</v>
      </c>
      <c r="M9" s="41">
        <v>0.22192729480000001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1899.270137</v>
      </c>
      <c r="F10" s="35">
        <v>166.05770799999999</v>
      </c>
      <c r="G10" s="37">
        <v>1.0164103840000001</v>
      </c>
      <c r="H10" s="38">
        <v>233.69354139999999</v>
      </c>
      <c r="I10" s="38">
        <v>111.973755</v>
      </c>
      <c r="J10" s="39">
        <v>0.18333689710000001</v>
      </c>
      <c r="K10" s="40">
        <v>328.75691330000001</v>
      </c>
      <c r="L10" s="38">
        <v>137.2672263</v>
      </c>
      <c r="M10" s="41">
        <v>0.2380332251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1879.881785</v>
      </c>
      <c r="F11" s="35">
        <v>163.92700679999999</v>
      </c>
      <c r="G11" s="37">
        <v>0.99559569889999999</v>
      </c>
      <c r="H11" s="38">
        <v>224.9882168</v>
      </c>
      <c r="I11" s="38">
        <v>104.88954819999999</v>
      </c>
      <c r="J11" s="39">
        <v>0.17065631440000001</v>
      </c>
      <c r="K11" s="40">
        <v>336.77890259999998</v>
      </c>
      <c r="L11" s="38">
        <v>138.98202860000001</v>
      </c>
      <c r="M11" s="41">
        <v>0.24416233970000001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1393.8732970000001</v>
      </c>
      <c r="F12" s="35">
        <v>70.727283529999994</v>
      </c>
      <c r="G12" s="37">
        <v>0.81561817479999998</v>
      </c>
      <c r="H12" s="38">
        <v>153.2937426</v>
      </c>
      <c r="I12" s="38">
        <v>47.199032350000003</v>
      </c>
      <c r="J12" s="39">
        <v>7.2946567640000001E-2</v>
      </c>
      <c r="K12" s="40">
        <v>263.38020019999999</v>
      </c>
      <c r="L12" s="38">
        <v>66.217651129999993</v>
      </c>
      <c r="M12" s="41">
        <v>0.1307762989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1851.3027930000001</v>
      </c>
      <c r="F13" s="35">
        <v>137.94996269999999</v>
      </c>
      <c r="G13" s="37">
        <v>0.95252684379999997</v>
      </c>
      <c r="H13" s="38">
        <v>208.9574825</v>
      </c>
      <c r="I13" s="38">
        <v>89.281977800000007</v>
      </c>
      <c r="J13" s="39">
        <v>0.1436076671</v>
      </c>
      <c r="K13" s="40">
        <v>317.1780723</v>
      </c>
      <c r="L13" s="38">
        <v>119.4858519</v>
      </c>
      <c r="M13" s="41">
        <v>0.21202176210000001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1529.6597609999999</v>
      </c>
      <c r="F14" s="35">
        <v>79.816525549999994</v>
      </c>
      <c r="G14" s="37">
        <v>0.80733000519999998</v>
      </c>
      <c r="H14" s="38">
        <v>164.2245862</v>
      </c>
      <c r="I14" s="38">
        <v>51.67732401</v>
      </c>
      <c r="J14" s="39">
        <v>7.4751921619999995E-2</v>
      </c>
      <c r="K14" s="40">
        <v>266.24705879999999</v>
      </c>
      <c r="L14" s="38">
        <v>72.290529160000006</v>
      </c>
      <c r="M14" s="41">
        <v>0.13663508630000001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1857.1925329999999</v>
      </c>
      <c r="F15" s="35">
        <v>173.95553229999999</v>
      </c>
      <c r="G15" s="37">
        <v>1.016951682</v>
      </c>
      <c r="H15" s="38">
        <v>204.9676188</v>
      </c>
      <c r="I15" s="38">
        <v>90.226413199999996</v>
      </c>
      <c r="J15" s="39">
        <v>0.1390707739</v>
      </c>
      <c r="K15" s="40">
        <v>330.48101329999997</v>
      </c>
      <c r="L15" s="38">
        <v>132.97834119999999</v>
      </c>
      <c r="M15" s="41">
        <v>0.2360615217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1714.3397769999999</v>
      </c>
      <c r="F16" s="35">
        <v>120.66033229999999</v>
      </c>
      <c r="G16" s="37">
        <v>0.88162799810000003</v>
      </c>
      <c r="H16" s="38">
        <v>180.0242533</v>
      </c>
      <c r="I16" s="38">
        <v>72.647490259999998</v>
      </c>
      <c r="J16" s="39">
        <v>0.1068176356</v>
      </c>
      <c r="K16" s="40">
        <v>283.63451559999999</v>
      </c>
      <c r="L16" s="38">
        <v>100.562956</v>
      </c>
      <c r="M16" s="41">
        <v>0.1659094944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1696.6672329999999</v>
      </c>
      <c r="F17" s="35">
        <v>152.81488300000001</v>
      </c>
      <c r="G17" s="37">
        <v>1.0029518500000001</v>
      </c>
      <c r="H17" s="38">
        <v>168.39958999999999</v>
      </c>
      <c r="I17" s="38">
        <v>61.81778731</v>
      </c>
      <c r="J17" s="39">
        <v>7.6787279939999994E-2</v>
      </c>
      <c r="K17" s="40">
        <v>300.47695729999998</v>
      </c>
      <c r="L17" s="38">
        <v>99.261282399999999</v>
      </c>
      <c r="M17" s="41">
        <v>0.17392487549999999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1458.618457</v>
      </c>
      <c r="F18" s="35">
        <v>84.950655359999999</v>
      </c>
      <c r="G18" s="37">
        <v>0.87435666249999999</v>
      </c>
      <c r="H18" s="38">
        <v>155.4419187</v>
      </c>
      <c r="I18" s="38">
        <v>43.556602669999997</v>
      </c>
      <c r="J18" s="39">
        <v>5.8248239940000002E-2</v>
      </c>
      <c r="K18" s="40">
        <v>266.9256876</v>
      </c>
      <c r="L18" s="38">
        <v>68.597209070000005</v>
      </c>
      <c r="M18" s="41">
        <v>0.13171347189999999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1044.877307</v>
      </c>
      <c r="F19" s="35">
        <v>5.6317752839999997</v>
      </c>
      <c r="G19" s="37">
        <v>0.64426243709999997</v>
      </c>
      <c r="H19" s="38">
        <v>143.6325612</v>
      </c>
      <c r="I19" s="38">
        <v>6.5040647509999996</v>
      </c>
      <c r="J19" s="39">
        <v>4.6762667610000003E-2</v>
      </c>
      <c r="K19" s="40">
        <v>251.66075789999999</v>
      </c>
      <c r="L19" s="38">
        <v>13.648204229999999</v>
      </c>
      <c r="M19" s="41">
        <v>0.1005658512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1851.731266</v>
      </c>
      <c r="F20" s="35">
        <v>156.6894126</v>
      </c>
      <c r="G20" s="37">
        <v>0.97033835580000005</v>
      </c>
      <c r="H20" s="38">
        <v>228.7162793</v>
      </c>
      <c r="I20" s="38">
        <v>106.0803549</v>
      </c>
      <c r="J20" s="39">
        <v>0.1773045174</v>
      </c>
      <c r="K20" s="40">
        <v>340.78240779999999</v>
      </c>
      <c r="L20" s="38">
        <v>136.95516989999999</v>
      </c>
      <c r="M20" s="41">
        <v>0.24936132659999999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1561.0629329999999</v>
      </c>
      <c r="F21" s="35">
        <v>90.095730639999999</v>
      </c>
      <c r="G21" s="37">
        <v>0.862511264</v>
      </c>
      <c r="H21" s="38">
        <v>165.3842449</v>
      </c>
      <c r="I21" s="38">
        <v>56.428596349999999</v>
      </c>
      <c r="J21" s="39">
        <v>8.1099301060000004E-2</v>
      </c>
      <c r="K21" s="40">
        <v>274.33226330000002</v>
      </c>
      <c r="L21" s="38">
        <v>79.598251390000001</v>
      </c>
      <c r="M21" s="41">
        <v>0.14638049659999999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1867.9380209999999</v>
      </c>
      <c r="F22" s="35">
        <v>139.13284290000001</v>
      </c>
      <c r="G22" s="37">
        <v>0.95880268700000004</v>
      </c>
      <c r="H22" s="38">
        <v>210.62536660000001</v>
      </c>
      <c r="I22" s="38">
        <v>91.281916429999995</v>
      </c>
      <c r="J22" s="39">
        <v>0.14871144620000001</v>
      </c>
      <c r="K22" s="40">
        <v>320.70597709999998</v>
      </c>
      <c r="L22" s="38">
        <v>123.3966636</v>
      </c>
      <c r="M22" s="41">
        <v>0.21335650449999999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1791.407749</v>
      </c>
      <c r="F23" s="35">
        <v>126.0948197</v>
      </c>
      <c r="G23" s="37">
        <v>0.87028101430000004</v>
      </c>
      <c r="H23" s="38">
        <v>224.9737993</v>
      </c>
      <c r="I23" s="38">
        <v>94.737334730000001</v>
      </c>
      <c r="J23" s="39">
        <v>0.1645567208</v>
      </c>
      <c r="K23" s="40">
        <v>327.97652069999998</v>
      </c>
      <c r="L23" s="38">
        <v>121.1747031</v>
      </c>
      <c r="M23" s="41">
        <v>0.21951273590000001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1699.907222</v>
      </c>
      <c r="F24" s="35">
        <v>114.9115496</v>
      </c>
      <c r="G24" s="37">
        <v>0.90604049119999996</v>
      </c>
      <c r="H24" s="38">
        <v>181.9758721</v>
      </c>
      <c r="I24" s="38">
        <v>63.480665639999998</v>
      </c>
      <c r="J24" s="39">
        <v>9.7283015890000005E-2</v>
      </c>
      <c r="K24" s="40">
        <v>296.75085410000003</v>
      </c>
      <c r="L24" s="38">
        <v>93.821882770000002</v>
      </c>
      <c r="M24" s="41">
        <v>0.17805659539999999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1884.1104270000001</v>
      </c>
      <c r="F25" s="35">
        <v>147.36458400000001</v>
      </c>
      <c r="G25" s="37">
        <v>0.97325635909999997</v>
      </c>
      <c r="H25" s="38">
        <v>237.3071405</v>
      </c>
      <c r="I25" s="38">
        <v>113.0503645</v>
      </c>
      <c r="J25" s="39">
        <v>0.18955802839999999</v>
      </c>
      <c r="K25" s="40">
        <v>329.44802140000002</v>
      </c>
      <c r="L25" s="38">
        <v>132.772764</v>
      </c>
      <c r="M25" s="41">
        <v>0.2366514415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1757.85124</v>
      </c>
      <c r="F26" s="35">
        <v>109.6479745</v>
      </c>
      <c r="G26" s="37">
        <v>0.86826008529999998</v>
      </c>
      <c r="H26" s="38">
        <v>222.65299619999999</v>
      </c>
      <c r="I26" s="38">
        <v>93.641235969999997</v>
      </c>
      <c r="J26" s="39">
        <v>0.1669052207</v>
      </c>
      <c r="K26" s="40">
        <v>310.60475330000003</v>
      </c>
      <c r="L26" s="38">
        <v>113.06856929999999</v>
      </c>
      <c r="M26" s="41">
        <v>0.20359562540000001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1845.582077</v>
      </c>
      <c r="F27" s="35">
        <v>127.26029080000001</v>
      </c>
      <c r="G27" s="37">
        <v>0.92029687429999996</v>
      </c>
      <c r="H27" s="38">
        <v>232.11424510000001</v>
      </c>
      <c r="I27" s="38">
        <v>101.76852599999999</v>
      </c>
      <c r="J27" s="39">
        <v>0.18055171270000001</v>
      </c>
      <c r="K27" s="40">
        <v>325.85734480000002</v>
      </c>
      <c r="L27" s="38">
        <v>121.0455711</v>
      </c>
      <c r="M27" s="41">
        <v>0.22589472660000001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1802.906553</v>
      </c>
      <c r="F28" s="35">
        <v>137.10768820000001</v>
      </c>
      <c r="G28" s="37">
        <v>0.91247147529999995</v>
      </c>
      <c r="H28" s="38">
        <v>216.85766140000001</v>
      </c>
      <c r="I28" s="38">
        <v>94.778502230000001</v>
      </c>
      <c r="J28" s="39">
        <v>0.15540038</v>
      </c>
      <c r="K28" s="40">
        <v>322.99379599999997</v>
      </c>
      <c r="L28" s="38">
        <v>124.9855128</v>
      </c>
      <c r="M28" s="41">
        <v>0.21396057130000001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1752.280131</v>
      </c>
      <c r="F29" s="35">
        <v>153.42589359999999</v>
      </c>
      <c r="G29" s="37">
        <v>0.98367483609999995</v>
      </c>
      <c r="H29" s="38">
        <v>182.23688920000001</v>
      </c>
      <c r="I29" s="38">
        <v>70.256508210000007</v>
      </c>
      <c r="J29" s="39">
        <v>9.9045176439999993E-2</v>
      </c>
      <c r="K29" s="40">
        <v>309.85202720000001</v>
      </c>
      <c r="L29" s="38">
        <v>109.2218288</v>
      </c>
      <c r="M29" s="41">
        <v>0.1972636565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1831.357334</v>
      </c>
      <c r="F30" s="35">
        <v>129.59655950000001</v>
      </c>
      <c r="G30" s="37">
        <v>0.94157715019999999</v>
      </c>
      <c r="H30" s="38">
        <v>198.78828279999999</v>
      </c>
      <c r="I30" s="38">
        <v>82.173635439999998</v>
      </c>
      <c r="J30" s="39">
        <v>0.12943851540000001</v>
      </c>
      <c r="K30" s="40">
        <v>308.62260559999999</v>
      </c>
      <c r="L30" s="38">
        <v>111.7753008</v>
      </c>
      <c r="M30" s="41">
        <v>0.19720693310000001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1792.784809</v>
      </c>
      <c r="F31" s="35">
        <v>110.0113734</v>
      </c>
      <c r="G31" s="37">
        <v>0.86471808959999996</v>
      </c>
      <c r="H31" s="38">
        <v>216.2826819</v>
      </c>
      <c r="I31" s="38">
        <v>89.37621317</v>
      </c>
      <c r="J31" s="39">
        <v>0.16102500459999999</v>
      </c>
      <c r="K31" s="40">
        <v>302.18813340000003</v>
      </c>
      <c r="L31" s="38">
        <v>108.6831511</v>
      </c>
      <c r="M31" s="41">
        <v>0.1918606631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1484.49332</v>
      </c>
      <c r="F32" s="35">
        <v>77.816889189999998</v>
      </c>
      <c r="G32" s="37">
        <v>0.85744866450000001</v>
      </c>
      <c r="H32" s="38">
        <v>163.93966879999999</v>
      </c>
      <c r="I32" s="38">
        <v>50.10416403</v>
      </c>
      <c r="J32" s="39">
        <v>7.2109757570000002E-2</v>
      </c>
      <c r="K32" s="40">
        <v>263.6651688</v>
      </c>
      <c r="L32" s="38">
        <v>72.399551489999993</v>
      </c>
      <c r="M32" s="41">
        <v>0.13296854850000001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1692.402298</v>
      </c>
      <c r="F33" s="35">
        <v>116.615916</v>
      </c>
      <c r="G33" s="37">
        <v>0.88786875850000002</v>
      </c>
      <c r="H33" s="38">
        <v>178.4326896</v>
      </c>
      <c r="I33" s="38">
        <v>69.868876929999999</v>
      </c>
      <c r="J33" s="39">
        <v>0.1041610984</v>
      </c>
      <c r="K33" s="40">
        <v>284.0867111</v>
      </c>
      <c r="L33" s="38">
        <v>97.116142850000003</v>
      </c>
      <c r="M33" s="41">
        <v>0.16533280650000001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1415.2874380000001</v>
      </c>
      <c r="F34" s="35">
        <v>68.304773470000001</v>
      </c>
      <c r="G34" s="37">
        <v>0.81788135439999998</v>
      </c>
      <c r="H34" s="38">
        <v>152.54017089999999</v>
      </c>
      <c r="I34" s="38">
        <v>41.94543805</v>
      </c>
      <c r="J34" s="39">
        <v>6.272903296E-2</v>
      </c>
      <c r="K34" s="40">
        <v>261.34952909999998</v>
      </c>
      <c r="L34" s="38">
        <v>61.055028010000001</v>
      </c>
      <c r="M34" s="41">
        <v>0.1232465789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1841.201495</v>
      </c>
      <c r="F35" s="35">
        <v>145.82404349999999</v>
      </c>
      <c r="G35" s="37">
        <v>0.95779283100000001</v>
      </c>
      <c r="H35" s="38">
        <v>239.39353180000001</v>
      </c>
      <c r="I35" s="38">
        <v>109.7575324</v>
      </c>
      <c r="J35" s="39">
        <v>0.19219979779999999</v>
      </c>
      <c r="K35" s="40">
        <v>341.32493979999998</v>
      </c>
      <c r="L35" s="38">
        <v>134.64331480000001</v>
      </c>
      <c r="M35" s="41">
        <v>0.24769459469999999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1601.2280089999999</v>
      </c>
      <c r="F36" s="35">
        <v>108.9236329</v>
      </c>
      <c r="G36" s="37">
        <v>0.85916193880000002</v>
      </c>
      <c r="H36" s="38">
        <v>166.18898100000001</v>
      </c>
      <c r="I36" s="38">
        <v>63.571975559999998</v>
      </c>
      <c r="J36" s="39">
        <v>9.045215811E-2</v>
      </c>
      <c r="K36" s="40">
        <v>270.13324440000002</v>
      </c>
      <c r="L36" s="38">
        <v>89.78466229</v>
      </c>
      <c r="M36" s="41">
        <v>0.1517188981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1835.3567109999999</v>
      </c>
      <c r="F37" s="35">
        <v>148.01992490000001</v>
      </c>
      <c r="G37" s="37">
        <v>0.98147659789999997</v>
      </c>
      <c r="H37" s="38">
        <v>202.33711750000001</v>
      </c>
      <c r="I37" s="38">
        <v>85.931865310000006</v>
      </c>
      <c r="J37" s="39">
        <v>0.13410579080000001</v>
      </c>
      <c r="K37" s="40">
        <v>321.39647170000001</v>
      </c>
      <c r="L37" s="38">
        <v>122.85505120000001</v>
      </c>
      <c r="M37" s="41">
        <v>0.22154890350000001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1481.795654</v>
      </c>
      <c r="F38" s="35">
        <v>112.0347378</v>
      </c>
      <c r="G38" s="37">
        <v>0.87916539760000001</v>
      </c>
      <c r="H38" s="38">
        <v>147.27244920000001</v>
      </c>
      <c r="I38" s="38">
        <v>39.920819999999999</v>
      </c>
      <c r="J38" s="39">
        <v>4.4098289970000003E-2</v>
      </c>
      <c r="K38" s="40">
        <v>260.35453289999998</v>
      </c>
      <c r="L38" s="38">
        <v>70.790990690000001</v>
      </c>
      <c r="M38" s="41">
        <v>0.12555001220000001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1358.5248730000001</v>
      </c>
      <c r="F39" s="35">
        <v>62.115766379999997</v>
      </c>
      <c r="G39" s="37">
        <v>0.78258991109999998</v>
      </c>
      <c r="H39" s="38">
        <v>141.56376689999999</v>
      </c>
      <c r="I39" s="38">
        <v>33.772207690000002</v>
      </c>
      <c r="J39" s="39">
        <v>4.5110872339999997E-2</v>
      </c>
      <c r="K39" s="40">
        <v>249.1348486</v>
      </c>
      <c r="L39" s="38">
        <v>54.846212819999998</v>
      </c>
      <c r="M39" s="41">
        <v>0.1135283985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1876.9288240000001</v>
      </c>
      <c r="F40" s="35">
        <v>199.93731539999999</v>
      </c>
      <c r="G40" s="37">
        <v>1.040968949</v>
      </c>
      <c r="H40" s="38">
        <v>205.75887169999999</v>
      </c>
      <c r="I40" s="38">
        <v>93.588266520000005</v>
      </c>
      <c r="J40" s="39">
        <v>0.13989099899999999</v>
      </c>
      <c r="K40" s="40">
        <v>337.10133159999998</v>
      </c>
      <c r="L40" s="38">
        <v>140.64111370000001</v>
      </c>
      <c r="M40" s="41">
        <v>0.24542844699999999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1192.5633399999999</v>
      </c>
      <c r="F41" s="35">
        <v>19.776357839999999</v>
      </c>
      <c r="G41" s="37">
        <v>0.65212214219999998</v>
      </c>
      <c r="H41" s="38">
        <v>148.43446359999999</v>
      </c>
      <c r="I41" s="38">
        <v>17.89447784</v>
      </c>
      <c r="J41" s="39">
        <v>5.3952472789999997E-2</v>
      </c>
      <c r="K41" s="40">
        <v>258.6030475</v>
      </c>
      <c r="L41" s="38">
        <v>32.426110549999997</v>
      </c>
      <c r="M41" s="41">
        <v>0.1090826453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1368.7607909999999</v>
      </c>
      <c r="F42" s="35">
        <v>70.279817719999997</v>
      </c>
      <c r="G42" s="37">
        <v>0.80849906000000005</v>
      </c>
      <c r="H42" s="38">
        <v>133.82908990000001</v>
      </c>
      <c r="I42" s="38">
        <v>32.562443209999998</v>
      </c>
      <c r="J42" s="39">
        <v>3.5031738809999997E-2</v>
      </c>
      <c r="K42" s="40">
        <v>251.47846709999999</v>
      </c>
      <c r="L42" s="38">
        <v>61.52497125</v>
      </c>
      <c r="M42" s="41">
        <v>0.11559618269999999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1853.091758</v>
      </c>
      <c r="F43" s="35">
        <v>142.9364429</v>
      </c>
      <c r="G43" s="37">
        <v>0.9687473164</v>
      </c>
      <c r="H43" s="38">
        <v>220.78514300000001</v>
      </c>
      <c r="I43" s="38">
        <v>97.152276950000001</v>
      </c>
      <c r="J43" s="39">
        <v>0.16185993639999999</v>
      </c>
      <c r="K43" s="40">
        <v>324.49741590000002</v>
      </c>
      <c r="L43" s="38">
        <v>126.28928519999999</v>
      </c>
      <c r="M43" s="41">
        <v>0.2245194059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1765.168917</v>
      </c>
      <c r="F44" s="35">
        <v>145.0918643</v>
      </c>
      <c r="G44" s="37">
        <v>0.96802552409999998</v>
      </c>
      <c r="H44" s="38">
        <v>218.30039590000001</v>
      </c>
      <c r="I44" s="38">
        <v>90.876830240000004</v>
      </c>
      <c r="J44" s="39">
        <v>0.15653619399999999</v>
      </c>
      <c r="K44" s="40">
        <v>342.36386370000002</v>
      </c>
      <c r="L44" s="38">
        <v>122.40676070000001</v>
      </c>
      <c r="M44" s="41">
        <v>0.2467926715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1855.489963</v>
      </c>
      <c r="F45" s="35">
        <v>165.87571019999999</v>
      </c>
      <c r="G45" s="37">
        <v>1.0351658319999999</v>
      </c>
      <c r="H45" s="38">
        <v>219.5225398</v>
      </c>
      <c r="I45" s="38">
        <v>99.925252869999994</v>
      </c>
      <c r="J45" s="39">
        <v>0.1635141567</v>
      </c>
      <c r="K45" s="40">
        <v>344.09374750000001</v>
      </c>
      <c r="L45" s="38">
        <v>135.65461550000001</v>
      </c>
      <c r="M45" s="41">
        <v>0.25388430319999999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1857.451055</v>
      </c>
      <c r="F46" s="35">
        <v>148.1452573</v>
      </c>
      <c r="G46" s="37">
        <v>0.96572422089999999</v>
      </c>
      <c r="H46" s="38">
        <v>210.17297959999999</v>
      </c>
      <c r="I46" s="38">
        <v>91.539404340000004</v>
      </c>
      <c r="J46" s="39">
        <v>0.1447061667</v>
      </c>
      <c r="K46" s="40">
        <v>321.07376099999999</v>
      </c>
      <c r="L46" s="38">
        <v>125.7332653</v>
      </c>
      <c r="M46" s="41">
        <v>0.2197817413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1552.2882589999999</v>
      </c>
      <c r="F47" s="35">
        <v>107.99416239999999</v>
      </c>
      <c r="G47" s="37">
        <v>0.92756100600000002</v>
      </c>
      <c r="H47" s="38">
        <v>159.8686697</v>
      </c>
      <c r="I47" s="38">
        <v>50.207310720000002</v>
      </c>
      <c r="J47" s="39">
        <v>6.4691634750000004E-2</v>
      </c>
      <c r="K47" s="40">
        <v>279.93664369999999</v>
      </c>
      <c r="L47" s="38">
        <v>80.385893580000001</v>
      </c>
      <c r="M47" s="41">
        <v>0.14769730510000001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1514.930642</v>
      </c>
      <c r="F48" s="35">
        <v>119.39102579999999</v>
      </c>
      <c r="G48" s="37">
        <v>0.93070020509999996</v>
      </c>
      <c r="H48" s="38">
        <v>151.95410960000001</v>
      </c>
      <c r="I48" s="38">
        <v>44.76833353</v>
      </c>
      <c r="J48" s="39">
        <v>5.0879852439999998E-2</v>
      </c>
      <c r="K48" s="40">
        <v>268.97616340000002</v>
      </c>
      <c r="L48" s="38">
        <v>77.977484509999996</v>
      </c>
      <c r="M48" s="41">
        <v>0.13539151059999999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1882.063719</v>
      </c>
      <c r="F49" s="35">
        <v>144.72001689999999</v>
      </c>
      <c r="G49" s="37">
        <v>0.96747095620000001</v>
      </c>
      <c r="H49" s="38">
        <v>239.9776487</v>
      </c>
      <c r="I49" s="38">
        <v>111.342507</v>
      </c>
      <c r="J49" s="39">
        <v>0.19260805349999999</v>
      </c>
      <c r="K49" s="40">
        <v>338.39480409999999</v>
      </c>
      <c r="L49" s="38">
        <v>135.12220980000001</v>
      </c>
      <c r="M49" s="41">
        <v>0.24555887260000001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1842.1259829999999</v>
      </c>
      <c r="F50" s="35">
        <v>145.3536718</v>
      </c>
      <c r="G50" s="37">
        <v>0.98178519590000002</v>
      </c>
      <c r="H50" s="38">
        <v>200.29524509999999</v>
      </c>
      <c r="I50" s="38">
        <v>86.251104780000006</v>
      </c>
      <c r="J50" s="39">
        <v>0.13186865810000001</v>
      </c>
      <c r="K50" s="40">
        <v>316.84873759999999</v>
      </c>
      <c r="L50" s="38">
        <v>121.68559639999999</v>
      </c>
      <c r="M50" s="41">
        <v>0.21428579179999999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1656.4231420000001</v>
      </c>
      <c r="F51" s="35">
        <v>118.64758209999999</v>
      </c>
      <c r="G51" s="37">
        <v>0.90185275949999999</v>
      </c>
      <c r="H51" s="38">
        <v>176.0371585</v>
      </c>
      <c r="I51" s="38">
        <v>69.110057740000002</v>
      </c>
      <c r="J51" s="39">
        <v>9.9587641000000005E-2</v>
      </c>
      <c r="K51" s="40">
        <v>289.1005998</v>
      </c>
      <c r="L51" s="38">
        <v>98.681111909999998</v>
      </c>
      <c r="M51" s="41">
        <v>0.16795837720000001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1677.1338519999999</v>
      </c>
      <c r="F52" s="35">
        <v>121.6986283</v>
      </c>
      <c r="G52" s="37">
        <v>0.91625322980000001</v>
      </c>
      <c r="H52" s="38">
        <v>174.01409219999999</v>
      </c>
      <c r="I52" s="38">
        <v>68.395959329999997</v>
      </c>
      <c r="J52" s="39">
        <v>9.3552485929999998E-2</v>
      </c>
      <c r="K52" s="40">
        <v>283.40773999999999</v>
      </c>
      <c r="L52" s="38">
        <v>99.077437349999997</v>
      </c>
      <c r="M52" s="41">
        <v>0.1641280484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1777.9765480000001</v>
      </c>
      <c r="F53" s="35">
        <v>108.4201267</v>
      </c>
      <c r="G53" s="37">
        <v>0.86856707190000004</v>
      </c>
      <c r="H53" s="38">
        <v>226.7245819</v>
      </c>
      <c r="I53" s="38">
        <v>92.752493950000002</v>
      </c>
      <c r="J53" s="39">
        <v>0.1707721012</v>
      </c>
      <c r="K53" s="40">
        <v>320.37473940000001</v>
      </c>
      <c r="L53" s="38">
        <v>112.0528924</v>
      </c>
      <c r="M53" s="41">
        <v>0.21431021140000001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1817.1653960000001</v>
      </c>
      <c r="F54" s="35">
        <v>150.491885</v>
      </c>
      <c r="G54" s="37">
        <v>0.98398249599999998</v>
      </c>
      <c r="H54" s="38">
        <v>230.65539860000001</v>
      </c>
      <c r="I54" s="38">
        <v>103.631556</v>
      </c>
      <c r="J54" s="39">
        <v>0.1784055246</v>
      </c>
      <c r="K54" s="40">
        <v>347.59669860000002</v>
      </c>
      <c r="L54" s="38">
        <v>131.9445331</v>
      </c>
      <c r="M54" s="41">
        <v>0.25557812019999998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1890.1904970000001</v>
      </c>
      <c r="F55" s="35">
        <v>162.18297989999999</v>
      </c>
      <c r="G55" s="37">
        <v>1.008354924</v>
      </c>
      <c r="H55" s="38">
        <v>223.52633370000001</v>
      </c>
      <c r="I55" s="38">
        <v>103.53004060000001</v>
      </c>
      <c r="J55" s="39">
        <v>0.1676740682</v>
      </c>
      <c r="K55" s="40">
        <v>328.0620606</v>
      </c>
      <c r="L55" s="38">
        <v>135.47638470000001</v>
      </c>
      <c r="M55" s="41">
        <v>0.23497787819999999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1841.552983</v>
      </c>
      <c r="F56" s="35">
        <v>153.63648370000001</v>
      </c>
      <c r="G56" s="37">
        <v>0.98319951660000005</v>
      </c>
      <c r="H56" s="38">
        <v>239.51663840000001</v>
      </c>
      <c r="I56" s="38">
        <v>112.79467750000001</v>
      </c>
      <c r="J56" s="39">
        <v>0.1945507652</v>
      </c>
      <c r="K56" s="40">
        <v>344.09561079999997</v>
      </c>
      <c r="L56" s="38">
        <v>135.60793810000001</v>
      </c>
      <c r="M56" s="41">
        <v>0.25430067779999999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1657.4011660000001</v>
      </c>
      <c r="F57" s="35">
        <v>147.9491525</v>
      </c>
      <c r="G57" s="37">
        <v>1.0005886020000001</v>
      </c>
      <c r="H57" s="38">
        <v>164.76539560000001</v>
      </c>
      <c r="I57" s="38">
        <v>58.432074739999997</v>
      </c>
      <c r="J57" s="39">
        <v>6.9488655430000004E-2</v>
      </c>
      <c r="K57" s="40">
        <v>291.3559022</v>
      </c>
      <c r="L57" s="38">
        <v>94.625571059999999</v>
      </c>
      <c r="M57" s="41">
        <v>0.16148054410000001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1755.2674939999999</v>
      </c>
      <c r="F58" s="35">
        <v>120.5604299</v>
      </c>
      <c r="G58" s="37">
        <v>0.88069052520000002</v>
      </c>
      <c r="H58" s="38">
        <v>222.72919089999999</v>
      </c>
      <c r="I58" s="38">
        <v>93.700319910000005</v>
      </c>
      <c r="J58" s="39">
        <v>0.1637800999</v>
      </c>
      <c r="K58" s="40">
        <v>320.69315239999997</v>
      </c>
      <c r="L58" s="38">
        <v>119.3575385</v>
      </c>
      <c r="M58" s="41">
        <v>0.21362775149999999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1667.4448729999999</v>
      </c>
      <c r="F59" s="35">
        <v>114.9816204</v>
      </c>
      <c r="G59" s="37">
        <v>0.91942065780000004</v>
      </c>
      <c r="H59" s="38">
        <v>174.10357450000001</v>
      </c>
      <c r="I59" s="38">
        <v>60.616392329999996</v>
      </c>
      <c r="J59" s="39">
        <v>8.5144732890000005E-2</v>
      </c>
      <c r="K59" s="40">
        <v>294.53834319999999</v>
      </c>
      <c r="L59" s="38">
        <v>91.01400452</v>
      </c>
      <c r="M59" s="41">
        <v>0.17177114399999999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1519.4511669999999</v>
      </c>
      <c r="F60" s="35">
        <v>110.4423307</v>
      </c>
      <c r="G60" s="37">
        <v>0.94148276460000002</v>
      </c>
      <c r="H60" s="38">
        <v>156.43875209999999</v>
      </c>
      <c r="I60" s="38">
        <v>45.940842150000002</v>
      </c>
      <c r="J60" s="39">
        <v>5.7366753139999997E-2</v>
      </c>
      <c r="K60" s="40">
        <v>272.57163050000003</v>
      </c>
      <c r="L60" s="38">
        <v>76.915857320000001</v>
      </c>
      <c r="M60" s="41">
        <v>0.1394379614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1563.821635</v>
      </c>
      <c r="F61" s="35">
        <v>98.218835400000003</v>
      </c>
      <c r="G61" s="37">
        <v>0.85269247270000004</v>
      </c>
      <c r="H61" s="38">
        <v>163.05382940000001</v>
      </c>
      <c r="I61" s="38">
        <v>59.50107045</v>
      </c>
      <c r="J61" s="39">
        <v>8.8353600599999998E-2</v>
      </c>
      <c r="K61" s="40">
        <v>265.0422853</v>
      </c>
      <c r="L61" s="38">
        <v>81.873642489999995</v>
      </c>
      <c r="M61" s="41">
        <v>0.1469606779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1767.5846799999999</v>
      </c>
      <c r="F62" s="35">
        <v>153.269069</v>
      </c>
      <c r="G62" s="37">
        <v>0.96432113829999999</v>
      </c>
      <c r="H62" s="38">
        <v>228.06847959999999</v>
      </c>
      <c r="I62" s="38">
        <v>100.6833503</v>
      </c>
      <c r="J62" s="39">
        <v>0.1741796498</v>
      </c>
      <c r="K62" s="40">
        <v>347.86498519999998</v>
      </c>
      <c r="L62" s="38">
        <v>127.20398539999999</v>
      </c>
      <c r="M62" s="41">
        <v>0.2538137117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1572.051561</v>
      </c>
      <c r="F63" s="35">
        <v>121.46477950000001</v>
      </c>
      <c r="G63" s="37">
        <v>0.9553201388</v>
      </c>
      <c r="H63" s="38">
        <v>161.42804369999999</v>
      </c>
      <c r="I63" s="38">
        <v>49.880919409999997</v>
      </c>
      <c r="J63" s="39">
        <v>6.2112104049999999E-2</v>
      </c>
      <c r="K63" s="40">
        <v>280.6527944</v>
      </c>
      <c r="L63" s="38">
        <v>81.220860720000005</v>
      </c>
      <c r="M63" s="41">
        <v>0.146733376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1743.120075</v>
      </c>
      <c r="F64" s="35">
        <v>135.97835950000001</v>
      </c>
      <c r="G64" s="37">
        <v>0.93765498160000005</v>
      </c>
      <c r="H64" s="38">
        <v>190.8645028</v>
      </c>
      <c r="I64" s="38">
        <v>73.624199680000004</v>
      </c>
      <c r="J64" s="39">
        <v>0.11293755010000001</v>
      </c>
      <c r="K64" s="40">
        <v>312.2922049</v>
      </c>
      <c r="L64" s="38">
        <v>110.46548989999999</v>
      </c>
      <c r="M64" s="41">
        <v>0.20228204259999999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1918.7137990000001</v>
      </c>
      <c r="F65" s="35">
        <v>158.43295330000001</v>
      </c>
      <c r="G65" s="37">
        <v>1.015567661</v>
      </c>
      <c r="H65" s="38">
        <v>200.8282476</v>
      </c>
      <c r="I65" s="38">
        <v>93.890893790000007</v>
      </c>
      <c r="J65" s="39">
        <v>0.13713925129999999</v>
      </c>
      <c r="K65" s="40">
        <v>309.45395180000003</v>
      </c>
      <c r="L65" s="38">
        <v>125.9343715</v>
      </c>
      <c r="M65" s="41">
        <v>0.20133628940000001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1530.939633</v>
      </c>
      <c r="F66" s="35">
        <v>110.13999130000001</v>
      </c>
      <c r="G66" s="37">
        <v>0.93928097249999998</v>
      </c>
      <c r="H66" s="38">
        <v>157.66831110000001</v>
      </c>
      <c r="I66" s="38">
        <v>47.290014650000003</v>
      </c>
      <c r="J66" s="39">
        <v>5.9621765940000002E-2</v>
      </c>
      <c r="K66" s="40">
        <v>274.22827660000002</v>
      </c>
      <c r="L66" s="38">
        <v>77.168116760000004</v>
      </c>
      <c r="M66" s="41">
        <v>0.14171162670000001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1881.7502010000001</v>
      </c>
      <c r="F67" s="35">
        <v>171.52494820000001</v>
      </c>
      <c r="G67" s="37">
        <v>1.02274216</v>
      </c>
      <c r="H67" s="38">
        <v>218.90378509999999</v>
      </c>
      <c r="I67" s="38">
        <v>103.2264088</v>
      </c>
      <c r="J67" s="39">
        <v>0.16359473120000001</v>
      </c>
      <c r="K67" s="40">
        <v>337.42741419999999</v>
      </c>
      <c r="L67" s="38">
        <v>139.53555929999999</v>
      </c>
      <c r="M67" s="41">
        <v>0.24717361409999999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1874.1741050000001</v>
      </c>
      <c r="F68" s="35">
        <v>163.9918174</v>
      </c>
      <c r="G68" s="37">
        <v>1.006102713</v>
      </c>
      <c r="H68" s="38">
        <v>212.6097839</v>
      </c>
      <c r="I68" s="38">
        <v>95.720900729999997</v>
      </c>
      <c r="J68" s="39">
        <v>0.1509711866</v>
      </c>
      <c r="K68" s="40">
        <v>328.8946464</v>
      </c>
      <c r="L68" s="38">
        <v>132.5765782</v>
      </c>
      <c r="M68" s="41">
        <v>0.2340975763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1824.6453309999999</v>
      </c>
      <c r="F69" s="35">
        <v>136.5867404</v>
      </c>
      <c r="G69" s="37">
        <v>0.91925402720000005</v>
      </c>
      <c r="H69" s="38">
        <v>217.7056207</v>
      </c>
      <c r="I69" s="38">
        <v>93.641889910000003</v>
      </c>
      <c r="J69" s="39">
        <v>0.15709497150000001</v>
      </c>
      <c r="K69" s="40">
        <v>325.5408607</v>
      </c>
      <c r="L69" s="38">
        <v>125.1092417</v>
      </c>
      <c r="M69" s="41">
        <v>0.2204376659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1854.620942</v>
      </c>
      <c r="F70" s="35">
        <v>176.4919864</v>
      </c>
      <c r="G70" s="37">
        <v>1.0158886570000001</v>
      </c>
      <c r="H70" s="38">
        <v>237.38307090000001</v>
      </c>
      <c r="I70" s="38">
        <v>118.3012104</v>
      </c>
      <c r="J70" s="39">
        <v>0.1948172708</v>
      </c>
      <c r="K70" s="40">
        <v>345.12072419999998</v>
      </c>
      <c r="L70" s="38">
        <v>141.824838</v>
      </c>
      <c r="M70" s="41">
        <v>0.2576955112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1390.6508329999999</v>
      </c>
      <c r="F71" s="35">
        <v>84.952469829999998</v>
      </c>
      <c r="G71" s="37">
        <v>0.81777795710000001</v>
      </c>
      <c r="H71" s="38">
        <v>133.327879</v>
      </c>
      <c r="I71" s="38">
        <v>33.953580950000003</v>
      </c>
      <c r="J71" s="39">
        <v>3.3063639899999997E-2</v>
      </c>
      <c r="K71" s="40">
        <v>250.69028069999999</v>
      </c>
      <c r="L71" s="38">
        <v>64.145601839999998</v>
      </c>
      <c r="M71" s="41">
        <v>0.1173457515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1284.121529</v>
      </c>
      <c r="F72" s="35">
        <v>47.897346450000001</v>
      </c>
      <c r="G72" s="37">
        <v>0.74682684170000002</v>
      </c>
      <c r="H72" s="38">
        <v>147.18095410000001</v>
      </c>
      <c r="I72" s="38">
        <v>34.916450640000001</v>
      </c>
      <c r="J72" s="39">
        <v>6.091874278E-2</v>
      </c>
      <c r="K72" s="40">
        <v>255.94990079999999</v>
      </c>
      <c r="L72" s="38">
        <v>50.926312209999999</v>
      </c>
      <c r="M72" s="41">
        <v>0.11835952399999999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1835.0016169999999</v>
      </c>
      <c r="F73" s="35">
        <v>135.08058080000001</v>
      </c>
      <c r="G73" s="37">
        <v>0.9467493562</v>
      </c>
      <c r="H73" s="38">
        <v>212.63009149999999</v>
      </c>
      <c r="I73" s="38">
        <v>91.230035639999997</v>
      </c>
      <c r="J73" s="39">
        <v>0.14986254199999999</v>
      </c>
      <c r="K73" s="40">
        <v>320.55731980000002</v>
      </c>
      <c r="L73" s="38">
        <v>121.07478999999999</v>
      </c>
      <c r="M73" s="41">
        <v>0.2155718885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1740.830471</v>
      </c>
      <c r="F74" s="35">
        <v>129.95040879999999</v>
      </c>
      <c r="G74" s="37">
        <v>0.92584916129999995</v>
      </c>
      <c r="H74" s="38">
        <v>186.9406759</v>
      </c>
      <c r="I74" s="38">
        <v>76.740175249999993</v>
      </c>
      <c r="J74" s="39">
        <v>0.11246954739999999</v>
      </c>
      <c r="K74" s="40">
        <v>299.17197599999997</v>
      </c>
      <c r="L74" s="38">
        <v>108.20168750000001</v>
      </c>
      <c r="M74" s="41">
        <v>0.18393590200000001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1878.523081</v>
      </c>
      <c r="F75" s="35">
        <v>156.6838032</v>
      </c>
      <c r="G75" s="37">
        <v>0.9885316166</v>
      </c>
      <c r="H75" s="38">
        <v>217.00408049999999</v>
      </c>
      <c r="I75" s="38">
        <v>98.450889160000003</v>
      </c>
      <c r="J75" s="39">
        <v>0.15704753399999999</v>
      </c>
      <c r="K75" s="40">
        <v>324.79818599999999</v>
      </c>
      <c r="L75" s="38">
        <v>131.9738686</v>
      </c>
      <c r="M75" s="41">
        <v>0.2276592976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1767.233696</v>
      </c>
      <c r="F76" s="35">
        <v>134.95797200000001</v>
      </c>
      <c r="G76" s="37">
        <v>0.947394081</v>
      </c>
      <c r="H76" s="38">
        <v>188.97236620000001</v>
      </c>
      <c r="I76" s="38">
        <v>77.174077269999998</v>
      </c>
      <c r="J76" s="39">
        <v>0.1137511486</v>
      </c>
      <c r="K76" s="40">
        <v>301.91009969999999</v>
      </c>
      <c r="L76" s="38">
        <v>111.11554769999999</v>
      </c>
      <c r="M76" s="41">
        <v>0.19170601949999999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1849.955121</v>
      </c>
      <c r="F77" s="35">
        <v>138.55843300000001</v>
      </c>
      <c r="G77" s="37">
        <v>0.92567695819999996</v>
      </c>
      <c r="H77" s="38">
        <v>226.71180150000001</v>
      </c>
      <c r="I77" s="38">
        <v>100.0069805</v>
      </c>
      <c r="J77" s="39">
        <v>0.16986106949999999</v>
      </c>
      <c r="K77" s="40">
        <v>330.70768220000002</v>
      </c>
      <c r="L77" s="38">
        <v>127.7002849</v>
      </c>
      <c r="M77" s="41">
        <v>0.228187839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1758.22416</v>
      </c>
      <c r="F78" s="35">
        <v>147.75940990000001</v>
      </c>
      <c r="G78" s="37">
        <v>0.93128711070000003</v>
      </c>
      <c r="H78" s="38">
        <v>190.41987259999999</v>
      </c>
      <c r="I78" s="38">
        <v>72.380959369999999</v>
      </c>
      <c r="J78" s="39">
        <v>0.1102982416</v>
      </c>
      <c r="K78" s="40">
        <v>319.76051999999999</v>
      </c>
      <c r="L78" s="38">
        <v>112.2131756</v>
      </c>
      <c r="M78" s="41">
        <v>0.2094693966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1826.6601909999999</v>
      </c>
      <c r="F79" s="35">
        <v>163.05925669999999</v>
      </c>
      <c r="G79" s="37">
        <v>0.98664284449999995</v>
      </c>
      <c r="H79" s="38">
        <v>198.85845990000001</v>
      </c>
      <c r="I79" s="38">
        <v>83.337041619999994</v>
      </c>
      <c r="J79" s="39">
        <v>0.12731148219999999</v>
      </c>
      <c r="K79" s="40">
        <v>325.22808620000001</v>
      </c>
      <c r="L79" s="38">
        <v>124.545935</v>
      </c>
      <c r="M79" s="41">
        <v>0.2243120227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1657.0812679999999</v>
      </c>
      <c r="F80" s="35">
        <v>109.20182269999999</v>
      </c>
      <c r="G80" s="37">
        <v>0.86531729619999997</v>
      </c>
      <c r="H80" s="38">
        <v>180.52501889999999</v>
      </c>
      <c r="I80" s="38">
        <v>65.229305980000007</v>
      </c>
      <c r="J80" s="39">
        <v>9.508061709E-2</v>
      </c>
      <c r="K80" s="40">
        <v>287.91100640000002</v>
      </c>
      <c r="L80" s="38">
        <v>94.986588339999997</v>
      </c>
      <c r="M80" s="41">
        <v>0.16564564979999999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1814.41686</v>
      </c>
      <c r="F81" s="35">
        <v>188.9375278</v>
      </c>
      <c r="G81" s="37">
        <v>1.0486803549999999</v>
      </c>
      <c r="H81" s="38">
        <v>183.7024179</v>
      </c>
      <c r="I81" s="38">
        <v>76.845967389999998</v>
      </c>
      <c r="J81" s="39">
        <v>0.1059849044</v>
      </c>
      <c r="K81" s="40">
        <v>313.56291979999997</v>
      </c>
      <c r="L81" s="38">
        <v>121.72211299999999</v>
      </c>
      <c r="M81" s="41">
        <v>0.21157768699999999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1793.8325179999999</v>
      </c>
      <c r="F82" s="35">
        <v>142.3810201</v>
      </c>
      <c r="G82" s="37">
        <v>0.92714407320000003</v>
      </c>
      <c r="H82" s="38">
        <v>219.48154199999999</v>
      </c>
      <c r="I82" s="38">
        <v>100.1515936</v>
      </c>
      <c r="J82" s="39">
        <v>0.16110677200000001</v>
      </c>
      <c r="K82" s="40">
        <v>322.04096249999998</v>
      </c>
      <c r="L82" s="38">
        <v>128.74528079999999</v>
      </c>
      <c r="M82" s="41">
        <v>0.21414400589999999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1547.58716</v>
      </c>
      <c r="F83" s="35">
        <v>83.122948500000007</v>
      </c>
      <c r="G83" s="37">
        <v>0.77105864300000004</v>
      </c>
      <c r="H83" s="38">
        <v>172.94757250000001</v>
      </c>
      <c r="I83" s="38">
        <v>54.774106930000002</v>
      </c>
      <c r="J83" s="39">
        <v>7.9152422580000006E-2</v>
      </c>
      <c r="K83" s="40">
        <v>277.38596219999999</v>
      </c>
      <c r="L83" s="38">
        <v>78.413208150000003</v>
      </c>
      <c r="M83" s="41">
        <v>0.14357080650000001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1858.7300459999999</v>
      </c>
      <c r="F84" s="35">
        <v>141.83409760000001</v>
      </c>
      <c r="G84" s="37">
        <v>0.95170183679999998</v>
      </c>
      <c r="H84" s="38">
        <v>229.83165210000001</v>
      </c>
      <c r="I84" s="38">
        <v>101.8613969</v>
      </c>
      <c r="J84" s="39">
        <v>0.17422082759999999</v>
      </c>
      <c r="K84" s="40">
        <v>326.09964020000001</v>
      </c>
      <c r="L84" s="38">
        <v>126.11725060000001</v>
      </c>
      <c r="M84" s="41">
        <v>0.22594507350000001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1860.161173</v>
      </c>
      <c r="F85" s="35">
        <v>136.42099490000001</v>
      </c>
      <c r="G85" s="37">
        <v>0.95810882740000003</v>
      </c>
      <c r="H85" s="38">
        <v>203.00581149999999</v>
      </c>
      <c r="I85" s="38">
        <v>87.054234789999995</v>
      </c>
      <c r="J85" s="39">
        <v>0.13715653550000001</v>
      </c>
      <c r="K85" s="40">
        <v>312.41578809999999</v>
      </c>
      <c r="L85" s="38">
        <v>117.2756055</v>
      </c>
      <c r="M85" s="41">
        <v>0.20021488200000001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1889.68254</v>
      </c>
      <c r="F86" s="35">
        <v>160.67450840000001</v>
      </c>
      <c r="G86" s="37">
        <v>0.97731451700000005</v>
      </c>
      <c r="H86" s="38">
        <v>231.85347849999999</v>
      </c>
      <c r="I86" s="38">
        <v>110.11317819999999</v>
      </c>
      <c r="J86" s="39">
        <v>0.18270406119999999</v>
      </c>
      <c r="K86" s="40">
        <v>335.55880519999999</v>
      </c>
      <c r="L86" s="38">
        <v>139.35637790000001</v>
      </c>
      <c r="M86" s="41">
        <v>0.24484647349999999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1749.7564809999999</v>
      </c>
      <c r="F87" s="35">
        <v>170.8956962</v>
      </c>
      <c r="G87" s="37">
        <v>1.0376347880000001</v>
      </c>
      <c r="H87" s="38">
        <v>175.6975975</v>
      </c>
      <c r="I87" s="38">
        <v>69.039173460000001</v>
      </c>
      <c r="J87" s="39">
        <v>8.9672440950000001E-2</v>
      </c>
      <c r="K87" s="40">
        <v>309.78358509999998</v>
      </c>
      <c r="L87" s="38">
        <v>111.4756058</v>
      </c>
      <c r="M87" s="41">
        <v>0.193697746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1764.757237</v>
      </c>
      <c r="F88" s="35">
        <v>118.0104384</v>
      </c>
      <c r="G88" s="37">
        <v>0.88791812540000004</v>
      </c>
      <c r="H88" s="38">
        <v>220.7017333</v>
      </c>
      <c r="I88" s="38">
        <v>92.694097040000003</v>
      </c>
      <c r="J88" s="39">
        <v>0.1631013546</v>
      </c>
      <c r="K88" s="40">
        <v>313.48578759999998</v>
      </c>
      <c r="L88" s="38">
        <v>115.1304188</v>
      </c>
      <c r="M88" s="41">
        <v>0.20417166740000001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1808.657886</v>
      </c>
      <c r="F89" s="35">
        <v>133.09783640000001</v>
      </c>
      <c r="G89" s="37">
        <v>0.93757257780000003</v>
      </c>
      <c r="H89" s="38">
        <v>198.4634849</v>
      </c>
      <c r="I89" s="38">
        <v>82.36265564</v>
      </c>
      <c r="J89" s="39">
        <v>0.12762249349999999</v>
      </c>
      <c r="K89" s="40">
        <v>309.8282494</v>
      </c>
      <c r="L89" s="38">
        <v>113.3621766</v>
      </c>
      <c r="M89" s="41">
        <v>0.20044797440000001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1870.536981</v>
      </c>
      <c r="F90" s="35">
        <v>180.8790625</v>
      </c>
      <c r="G90" s="37">
        <v>1.014805008</v>
      </c>
      <c r="H90" s="38">
        <v>212.34264020000001</v>
      </c>
      <c r="I90" s="38">
        <v>97.124117139999996</v>
      </c>
      <c r="J90" s="39">
        <v>0.15137817619999999</v>
      </c>
      <c r="K90" s="40">
        <v>338.71357769999997</v>
      </c>
      <c r="L90" s="38">
        <v>137.95013539999999</v>
      </c>
      <c r="M90" s="41">
        <v>0.24720942379999999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D7CE6C9-937A-4456-B78D-8093C91E0A3E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AB907ED0-2A97-4A5E-B707-6B157A9F9227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F4EE0981-2830-416D-8F37-46520269F0E7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728CE291-E136-483A-A23F-75C7A5D1F122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5C83FDC5-AF24-4B65-918B-018A0656B181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CE1C7B56-2DCC-4049-9206-A27521BBE4B9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BDB938F5-E3DD-48EB-8914-FB985F92FB96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1F2B688E-EC8A-407D-BE49-5422BE021C78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690B0002-6208-4E52-87C1-2EC3F3D63616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55DC881E-8F8D-45FF-B836-BC4C195860CF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669DC053-80DC-4D6C-8905-019CC313243E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BE75B709-B99D-4883-967D-3A6D4E423167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Y1001"/>
  <sheetViews>
    <sheetView workbookViewId="0"/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1734.8021679418282</v>
      </c>
      <c r="F3" s="35">
        <f t="shared" ref="F3:M3" si="0">SUMPRODUCT($D$4:$D$102, F$4:F$102)</f>
        <v>121.70904379511367</v>
      </c>
      <c r="G3" s="36">
        <f t="shared" si="0"/>
        <v>0.94912453249610396</v>
      </c>
      <c r="H3" s="35">
        <f t="shared" si="0"/>
        <v>176.9478006784218</v>
      </c>
      <c r="I3" s="35">
        <f t="shared" si="0"/>
        <v>66.221830120547764</v>
      </c>
      <c r="J3" s="36">
        <f t="shared" si="0"/>
        <v>7.6150910256496895E-2</v>
      </c>
      <c r="K3" s="35">
        <f t="shared" si="0"/>
        <v>196.91118359787706</v>
      </c>
      <c r="L3" s="35">
        <f t="shared" si="0"/>
        <v>57.732153574298614</v>
      </c>
      <c r="M3" s="36">
        <f t="shared" si="0"/>
        <v>3.7535415747004447E-2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1454.6411370000001</v>
      </c>
      <c r="F4" s="35">
        <v>62.441077900000003</v>
      </c>
      <c r="G4" s="37">
        <v>0.80645923689999999</v>
      </c>
      <c r="H4" s="38">
        <v>167.46314459999999</v>
      </c>
      <c r="I4" s="38">
        <v>45.49206247</v>
      </c>
      <c r="J4" s="39">
        <v>5.6258820700000003E-2</v>
      </c>
      <c r="K4" s="40">
        <v>188.29214959999999</v>
      </c>
      <c r="L4" s="38">
        <v>34.123949340000003</v>
      </c>
      <c r="M4" s="41">
        <v>1.6400669369999999E-2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1794.356853</v>
      </c>
      <c r="F5" s="35">
        <v>112.28346670000001</v>
      </c>
      <c r="G5" s="37">
        <v>0.92477148499999995</v>
      </c>
      <c r="H5" s="38">
        <v>170.85227230000001</v>
      </c>
      <c r="I5" s="38">
        <v>65.545569229999998</v>
      </c>
      <c r="J5" s="39">
        <v>5.7449912280000001E-2</v>
      </c>
      <c r="K5" s="40">
        <v>196.73512600000001</v>
      </c>
      <c r="L5" s="38">
        <v>58.487097640000002</v>
      </c>
      <c r="M5" s="41">
        <v>2.0711654020000001E-2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1559.5309159999999</v>
      </c>
      <c r="F6" s="35">
        <v>94.652544980000002</v>
      </c>
      <c r="G6" s="37">
        <v>0.90927226319999999</v>
      </c>
      <c r="H6" s="38">
        <v>182.87725839999999</v>
      </c>
      <c r="I6" s="38">
        <v>59.932687469999998</v>
      </c>
      <c r="J6" s="39">
        <v>8.2240745530000006E-2</v>
      </c>
      <c r="K6" s="40">
        <v>204.20318979999999</v>
      </c>
      <c r="L6" s="38">
        <v>44.246867659999999</v>
      </c>
      <c r="M6" s="41">
        <v>4.5648060179999998E-2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1406.627888</v>
      </c>
      <c r="F7" s="35">
        <v>72.912672569999998</v>
      </c>
      <c r="G7" s="37">
        <v>0.8450870103</v>
      </c>
      <c r="H7" s="38">
        <v>180.01935</v>
      </c>
      <c r="I7" s="38">
        <v>50.64184375</v>
      </c>
      <c r="J7" s="39">
        <v>8.2485682330000004E-2</v>
      </c>
      <c r="K7" s="40">
        <v>203.12237379999999</v>
      </c>
      <c r="L7" s="38">
        <v>37.834834909999998</v>
      </c>
      <c r="M7" s="41">
        <v>4.5213199799999999E-2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1666.4064539999999</v>
      </c>
      <c r="F8" s="35">
        <v>102.43101540000001</v>
      </c>
      <c r="G8" s="37">
        <v>0.90307135890000001</v>
      </c>
      <c r="H8" s="38">
        <v>163.6717246</v>
      </c>
      <c r="I8" s="38">
        <v>61.170336059999997</v>
      </c>
      <c r="J8" s="39">
        <v>5.6792371699999997E-2</v>
      </c>
      <c r="K8" s="40">
        <v>190.38664660000001</v>
      </c>
      <c r="L8" s="38">
        <v>51.086485580000002</v>
      </c>
      <c r="M8" s="41">
        <v>2.0496430350000001E-2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1788.3740789999999</v>
      </c>
      <c r="F9" s="35">
        <v>148.30933999999999</v>
      </c>
      <c r="G9" s="37">
        <v>0.98804370699999999</v>
      </c>
      <c r="H9" s="38">
        <v>181.1476945</v>
      </c>
      <c r="I9" s="38">
        <v>72.693128439999995</v>
      </c>
      <c r="J9" s="39">
        <v>8.7960236950000006E-2</v>
      </c>
      <c r="K9" s="40">
        <v>197.89998550000001</v>
      </c>
      <c r="L9" s="38">
        <v>58.805406619999999</v>
      </c>
      <c r="M9" s="41">
        <v>3.9773050070000003E-2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1886.0613000000001</v>
      </c>
      <c r="F10" s="35">
        <v>142.61570180000001</v>
      </c>
      <c r="G10" s="37">
        <v>1.013002403</v>
      </c>
      <c r="H10" s="38">
        <v>167.10892129999999</v>
      </c>
      <c r="I10" s="38">
        <v>68.78325615</v>
      </c>
      <c r="J10" s="39">
        <v>6.2021900050000002E-2</v>
      </c>
      <c r="K10" s="40">
        <v>187.2683705</v>
      </c>
      <c r="L10" s="38">
        <v>66.248324780000004</v>
      </c>
      <c r="M10" s="41">
        <v>2.573550199E-2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1869.459666</v>
      </c>
      <c r="F11" s="35">
        <v>140.94646359999999</v>
      </c>
      <c r="G11" s="37">
        <v>0.99266637410000003</v>
      </c>
      <c r="H11" s="38">
        <v>171.59497390000001</v>
      </c>
      <c r="I11" s="38">
        <v>71.320887659999997</v>
      </c>
      <c r="J11" s="39">
        <v>6.9945373640000003E-2</v>
      </c>
      <c r="K11" s="40">
        <v>190.50908200000001</v>
      </c>
      <c r="L11" s="38">
        <v>69.182336620000001</v>
      </c>
      <c r="M11" s="41">
        <v>2.8797580449999999E-2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1391.213859</v>
      </c>
      <c r="F12" s="35">
        <v>62.258103079999998</v>
      </c>
      <c r="G12" s="37">
        <v>0.83109135619999996</v>
      </c>
      <c r="H12" s="38">
        <v>166.5521263</v>
      </c>
      <c r="I12" s="38">
        <v>45.906227680000001</v>
      </c>
      <c r="J12" s="39">
        <v>5.6913560590000002E-2</v>
      </c>
      <c r="K12" s="40">
        <v>187.1874746</v>
      </c>
      <c r="L12" s="38">
        <v>35.910665989999998</v>
      </c>
      <c r="M12" s="41">
        <v>1.867260468E-2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1841.3539659999999</v>
      </c>
      <c r="F13" s="35">
        <v>118.47590750000001</v>
      </c>
      <c r="G13" s="37">
        <v>0.95368163819999996</v>
      </c>
      <c r="H13" s="38">
        <v>170.16674929999999</v>
      </c>
      <c r="I13" s="38">
        <v>64.107750609999997</v>
      </c>
      <c r="J13" s="39">
        <v>5.981750752E-2</v>
      </c>
      <c r="K13" s="40">
        <v>189.84799949999999</v>
      </c>
      <c r="L13" s="38">
        <v>57.844698049999998</v>
      </c>
      <c r="M13" s="41">
        <v>2.234626118E-2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1522.1839640000001</v>
      </c>
      <c r="F14" s="35">
        <v>69.846581409999999</v>
      </c>
      <c r="G14" s="37">
        <v>0.81279348240000004</v>
      </c>
      <c r="H14" s="38">
        <v>170.69713100000001</v>
      </c>
      <c r="I14" s="38">
        <v>50.004342700000002</v>
      </c>
      <c r="J14" s="39">
        <v>6.3095921769999994E-2</v>
      </c>
      <c r="K14" s="40">
        <v>188.47186020000001</v>
      </c>
      <c r="L14" s="38">
        <v>36.61486936</v>
      </c>
      <c r="M14" s="41">
        <v>2.342175246E-2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1846.5342969999999</v>
      </c>
      <c r="F15" s="35">
        <v>151.14211649999999</v>
      </c>
      <c r="G15" s="37">
        <v>1.0091871160000001</v>
      </c>
      <c r="H15" s="38">
        <v>175.15201880000001</v>
      </c>
      <c r="I15" s="38">
        <v>74.779169749999994</v>
      </c>
      <c r="J15" s="39">
        <v>7.7854820369999994E-2</v>
      </c>
      <c r="K15" s="40">
        <v>190.42035390000001</v>
      </c>
      <c r="L15" s="38">
        <v>63.74475794</v>
      </c>
      <c r="M15" s="41">
        <v>3.029301756E-2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1702.7123750000001</v>
      </c>
      <c r="F16" s="35">
        <v>104.863147</v>
      </c>
      <c r="G16" s="37">
        <v>0.88741539579999995</v>
      </c>
      <c r="H16" s="38">
        <v>165.72531369999999</v>
      </c>
      <c r="I16" s="38">
        <v>61.792404220000002</v>
      </c>
      <c r="J16" s="39">
        <v>5.3137320680000003E-2</v>
      </c>
      <c r="K16" s="40">
        <v>183.12317239999999</v>
      </c>
      <c r="L16" s="38">
        <v>50.79661222</v>
      </c>
      <c r="M16" s="41">
        <v>1.40117273E-2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1674.9321090000001</v>
      </c>
      <c r="F17" s="35">
        <v>135.54205010000001</v>
      </c>
      <c r="G17" s="37">
        <v>0.98080590469999995</v>
      </c>
      <c r="H17" s="38">
        <v>186.30555630000001</v>
      </c>
      <c r="I17" s="38">
        <v>72.038862800000004</v>
      </c>
      <c r="J17" s="39">
        <v>9.0356074820000007E-2</v>
      </c>
      <c r="K17" s="40">
        <v>210.43025370000001</v>
      </c>
      <c r="L17" s="38">
        <v>57.628040599999999</v>
      </c>
      <c r="M17" s="41">
        <v>5.5827332239999999E-2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1450.879355</v>
      </c>
      <c r="F18" s="35">
        <v>76.124133779999994</v>
      </c>
      <c r="G18" s="37">
        <v>0.87724797389999998</v>
      </c>
      <c r="H18" s="38">
        <v>182.8209076</v>
      </c>
      <c r="I18" s="38">
        <v>53.326422790000002</v>
      </c>
      <c r="J18" s="39">
        <v>8.5985959370000004E-2</v>
      </c>
      <c r="K18" s="40">
        <v>205.11446770000001</v>
      </c>
      <c r="L18" s="38">
        <v>39.959823610000001</v>
      </c>
      <c r="M18" s="41">
        <v>5.0002157649999997E-2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1054.458813</v>
      </c>
      <c r="F19" s="35">
        <v>5.7977878089999999</v>
      </c>
      <c r="G19" s="37">
        <v>0.67589006510000005</v>
      </c>
      <c r="H19" s="38">
        <v>161.56447460000001</v>
      </c>
      <c r="I19" s="38">
        <v>7.4939632889999999</v>
      </c>
      <c r="J19" s="39">
        <v>5.4485752909999997E-2</v>
      </c>
      <c r="K19" s="40">
        <v>204.36720030000001</v>
      </c>
      <c r="L19" s="38">
        <v>8.2004206180000008</v>
      </c>
      <c r="M19" s="41">
        <v>3.4848970239999999E-2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1841.1256579999999</v>
      </c>
      <c r="F20" s="35">
        <v>132.64780819999999</v>
      </c>
      <c r="G20" s="37">
        <v>0.96491168449999998</v>
      </c>
      <c r="H20" s="38">
        <v>174.5211376</v>
      </c>
      <c r="I20" s="38">
        <v>71.298913670000005</v>
      </c>
      <c r="J20" s="39">
        <v>7.7148115480000001E-2</v>
      </c>
      <c r="K20" s="40">
        <v>189.30555290000001</v>
      </c>
      <c r="L20" s="38">
        <v>67.791533659999999</v>
      </c>
      <c r="M20" s="41">
        <v>3.086426556E-2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1552.5199829999999</v>
      </c>
      <c r="F21" s="35">
        <v>77.051970909999994</v>
      </c>
      <c r="G21" s="37">
        <v>0.86621747149999995</v>
      </c>
      <c r="H21" s="38">
        <v>165.3355368</v>
      </c>
      <c r="I21" s="38">
        <v>53.517988440000003</v>
      </c>
      <c r="J21" s="39">
        <v>5.8897333310000001E-2</v>
      </c>
      <c r="K21" s="40">
        <v>190.14963839999999</v>
      </c>
      <c r="L21" s="38">
        <v>40.486600449999997</v>
      </c>
      <c r="M21" s="41">
        <v>2.1855197529999999E-2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1854.4240400000001</v>
      </c>
      <c r="F22" s="35">
        <v>120.86662099999999</v>
      </c>
      <c r="G22" s="37">
        <v>0.95874602890000005</v>
      </c>
      <c r="H22" s="38">
        <v>167.4205043</v>
      </c>
      <c r="I22" s="38">
        <v>64.753561309999995</v>
      </c>
      <c r="J22" s="39">
        <v>5.5575805559999997E-2</v>
      </c>
      <c r="K22" s="40">
        <v>189.4377412</v>
      </c>
      <c r="L22" s="38">
        <v>58.507649039999997</v>
      </c>
      <c r="M22" s="41">
        <v>2.3171667850000001E-2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1776.268208</v>
      </c>
      <c r="F23" s="35">
        <v>109.0685902</v>
      </c>
      <c r="G23" s="37">
        <v>0.87105814579999996</v>
      </c>
      <c r="H23" s="38">
        <v>163.1192375</v>
      </c>
      <c r="I23" s="38">
        <v>56.586380050000002</v>
      </c>
      <c r="J23" s="39">
        <v>4.3172563650000002E-2</v>
      </c>
      <c r="K23" s="40">
        <v>187.72619789999999</v>
      </c>
      <c r="L23" s="38">
        <v>53.501697780000001</v>
      </c>
      <c r="M23" s="41">
        <v>1.7310052839999999E-2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1683.1726120000001</v>
      </c>
      <c r="F24" s="35">
        <v>96.199696209999999</v>
      </c>
      <c r="G24" s="37">
        <v>0.89437525230000003</v>
      </c>
      <c r="H24" s="38">
        <v>173.82250930000001</v>
      </c>
      <c r="I24" s="38">
        <v>56.416948840000003</v>
      </c>
      <c r="J24" s="39">
        <v>7.0425654170000004E-2</v>
      </c>
      <c r="K24" s="40">
        <v>191.4540959</v>
      </c>
      <c r="L24" s="38">
        <v>42.503568600000001</v>
      </c>
      <c r="M24" s="41">
        <v>2.6113826659999999E-2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1868.2470149999999</v>
      </c>
      <c r="F25" s="35">
        <v>125.3573912</v>
      </c>
      <c r="G25" s="37">
        <v>0.96769217549999997</v>
      </c>
      <c r="H25" s="38">
        <v>171.14810750000001</v>
      </c>
      <c r="I25" s="38">
        <v>65.242272850000006</v>
      </c>
      <c r="J25" s="39">
        <v>6.4937484000000004E-2</v>
      </c>
      <c r="K25" s="40">
        <v>190.16072489999999</v>
      </c>
      <c r="L25" s="38">
        <v>63.592769150000002</v>
      </c>
      <c r="M25" s="41">
        <v>2.7838780470000001E-2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1737.0284830000001</v>
      </c>
      <c r="F26" s="35">
        <v>92.732983059999995</v>
      </c>
      <c r="G26" s="37">
        <v>0.86431258359999996</v>
      </c>
      <c r="H26" s="38">
        <v>160.7612149</v>
      </c>
      <c r="I26" s="38">
        <v>50.235352280000001</v>
      </c>
      <c r="J26" s="39">
        <v>3.6712103459999999E-2</v>
      </c>
      <c r="K26" s="40">
        <v>196.41580680000001</v>
      </c>
      <c r="L26" s="38">
        <v>49.807595489999997</v>
      </c>
      <c r="M26" s="41">
        <v>2.8508989419999999E-2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1828.574989</v>
      </c>
      <c r="F27" s="35">
        <v>107.88114539999999</v>
      </c>
      <c r="G27" s="37">
        <v>0.91623143600000001</v>
      </c>
      <c r="H27" s="38">
        <v>166.7421142</v>
      </c>
      <c r="I27" s="38">
        <v>57.120694110000002</v>
      </c>
      <c r="J27" s="39">
        <v>5.375532869E-2</v>
      </c>
      <c r="K27" s="40">
        <v>189.0726301</v>
      </c>
      <c r="L27" s="38">
        <v>54.036589290000002</v>
      </c>
      <c r="M27" s="41">
        <v>2.30866019E-2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1788.0099250000001</v>
      </c>
      <c r="F28" s="35">
        <v>119.4808168</v>
      </c>
      <c r="G28" s="37">
        <v>0.91295928989999997</v>
      </c>
      <c r="H28" s="38">
        <v>166.19270879999999</v>
      </c>
      <c r="I28" s="38">
        <v>62.962728499999997</v>
      </c>
      <c r="J28" s="39">
        <v>4.8940359209999999E-2</v>
      </c>
      <c r="K28" s="40">
        <v>189.89749330000001</v>
      </c>
      <c r="L28" s="38">
        <v>57.89830637</v>
      </c>
      <c r="M28" s="41">
        <v>2.1278559820000001E-2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1733.8241680000001</v>
      </c>
      <c r="F29" s="35">
        <v>130.8616049</v>
      </c>
      <c r="G29" s="37">
        <v>0.96639797319999998</v>
      </c>
      <c r="H29" s="38">
        <v>178.1932425</v>
      </c>
      <c r="I29" s="38">
        <v>68.924158910000003</v>
      </c>
      <c r="J29" s="39">
        <v>8.0224984730000004E-2</v>
      </c>
      <c r="K29" s="40">
        <v>197.33292059999999</v>
      </c>
      <c r="L29" s="38">
        <v>55.482649090000002</v>
      </c>
      <c r="M29" s="41">
        <v>3.8575126619999997E-2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1820.713608</v>
      </c>
      <c r="F30" s="35">
        <v>110.5408832</v>
      </c>
      <c r="G30" s="37">
        <v>0.94299366419999997</v>
      </c>
      <c r="H30" s="38">
        <v>170.0260523</v>
      </c>
      <c r="I30" s="38">
        <v>63.571217439999998</v>
      </c>
      <c r="J30" s="39">
        <v>5.9840163469999999E-2</v>
      </c>
      <c r="K30" s="40">
        <v>190.2291046</v>
      </c>
      <c r="L30" s="38">
        <v>55.62086601</v>
      </c>
      <c r="M30" s="41">
        <v>2.188332766E-2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1769.6690329999999</v>
      </c>
      <c r="F31" s="35">
        <v>93.09342341</v>
      </c>
      <c r="G31" s="37">
        <v>0.86085284419999997</v>
      </c>
      <c r="H31" s="38">
        <v>160.37457599999999</v>
      </c>
      <c r="I31" s="38">
        <v>49.443849329999999</v>
      </c>
      <c r="J31" s="39">
        <v>3.2817943449999998E-2</v>
      </c>
      <c r="K31" s="40">
        <v>200.54526419999999</v>
      </c>
      <c r="L31" s="38">
        <v>49.399227089999997</v>
      </c>
      <c r="M31" s="41">
        <v>3.1944778940000002E-2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1478.5376650000001</v>
      </c>
      <c r="F32" s="35">
        <v>70.169116500000001</v>
      </c>
      <c r="G32" s="37">
        <v>0.86241755610000004</v>
      </c>
      <c r="H32" s="38">
        <v>176.24096840000001</v>
      </c>
      <c r="I32" s="38">
        <v>50.096999740000001</v>
      </c>
      <c r="J32" s="39">
        <v>7.2074009169999995E-2</v>
      </c>
      <c r="K32" s="40">
        <v>196.85993450000001</v>
      </c>
      <c r="L32" s="38">
        <v>37.167138000000001</v>
      </c>
      <c r="M32" s="41">
        <v>3.5773817280000002E-2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1680.9447439999999</v>
      </c>
      <c r="F33" s="35">
        <v>99.892491100000001</v>
      </c>
      <c r="G33" s="37">
        <v>0.892018545</v>
      </c>
      <c r="H33" s="38">
        <v>165.4859975</v>
      </c>
      <c r="I33" s="38">
        <v>59.486131049999997</v>
      </c>
      <c r="J33" s="39">
        <v>5.3981546720000002E-2</v>
      </c>
      <c r="K33" s="40">
        <v>183.40609739999999</v>
      </c>
      <c r="L33" s="38">
        <v>48.270879030000003</v>
      </c>
      <c r="M33" s="41">
        <v>1.4089665560000001E-2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1417.470251</v>
      </c>
      <c r="F34" s="35">
        <v>62.0833005</v>
      </c>
      <c r="G34" s="37">
        <v>0.83752219770000003</v>
      </c>
      <c r="H34" s="38">
        <v>171.54392319999999</v>
      </c>
      <c r="I34" s="38">
        <v>44.109680750000003</v>
      </c>
      <c r="J34" s="39">
        <v>6.555852023E-2</v>
      </c>
      <c r="K34" s="40">
        <v>191.4457894</v>
      </c>
      <c r="L34" s="38">
        <v>33.56740112</v>
      </c>
      <c r="M34" s="41">
        <v>2.6172270939999999E-2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1828.7161590000001</v>
      </c>
      <c r="F35" s="35">
        <v>123.2112319</v>
      </c>
      <c r="G35" s="37">
        <v>0.95088961279999995</v>
      </c>
      <c r="H35" s="38">
        <v>179.5679734</v>
      </c>
      <c r="I35" s="38">
        <v>70.418941309999994</v>
      </c>
      <c r="J35" s="39">
        <v>8.3732732850000005E-2</v>
      </c>
      <c r="K35" s="40">
        <v>192.5765438</v>
      </c>
      <c r="L35" s="38">
        <v>65.209353350000001</v>
      </c>
      <c r="M35" s="41">
        <v>3.2250679359999999E-2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1590.46615</v>
      </c>
      <c r="F36" s="35">
        <v>93.343202109999993</v>
      </c>
      <c r="G36" s="37">
        <v>0.86442728700000004</v>
      </c>
      <c r="H36" s="38">
        <v>162.12418349999999</v>
      </c>
      <c r="I36" s="38">
        <v>57.518049529999999</v>
      </c>
      <c r="J36" s="39">
        <v>5.2568608510000003E-2</v>
      </c>
      <c r="K36" s="40">
        <v>179.99362339999999</v>
      </c>
      <c r="L36" s="38">
        <v>44.664470389999998</v>
      </c>
      <c r="M36" s="41">
        <v>1.3385534399999999E-2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1826.2853190000001</v>
      </c>
      <c r="F37" s="35">
        <v>127.0239552</v>
      </c>
      <c r="G37" s="37">
        <v>0.97852761180000003</v>
      </c>
      <c r="H37" s="38">
        <v>171.96658450000001</v>
      </c>
      <c r="I37" s="38">
        <v>68.952821450000002</v>
      </c>
      <c r="J37" s="39">
        <v>6.9999434299999996E-2</v>
      </c>
      <c r="K37" s="40">
        <v>186.6043751</v>
      </c>
      <c r="L37" s="38">
        <v>59.51776323</v>
      </c>
      <c r="M37" s="41">
        <v>2.432553501E-2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1466.0292569999999</v>
      </c>
      <c r="F38" s="35">
        <v>98.66475887</v>
      </c>
      <c r="G38" s="37">
        <v>0.87079262270000002</v>
      </c>
      <c r="H38" s="38">
        <v>191.93291149999999</v>
      </c>
      <c r="I38" s="38">
        <v>62.176056959999997</v>
      </c>
      <c r="J38" s="39">
        <v>0.1021408704</v>
      </c>
      <c r="K38" s="40">
        <v>221.05351350000001</v>
      </c>
      <c r="L38" s="38">
        <v>52.937677290000003</v>
      </c>
      <c r="M38" s="41">
        <v>7.2219521199999998E-2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1365.406283</v>
      </c>
      <c r="F39" s="35">
        <v>58.65793085</v>
      </c>
      <c r="G39" s="37">
        <v>0.80609467889999997</v>
      </c>
      <c r="H39" s="38">
        <v>172.88872319999999</v>
      </c>
      <c r="I39" s="38">
        <v>41.677571200000003</v>
      </c>
      <c r="J39" s="39">
        <v>7.328022159E-2</v>
      </c>
      <c r="K39" s="40">
        <v>195.0065884</v>
      </c>
      <c r="L39" s="38">
        <v>30.669032569999999</v>
      </c>
      <c r="M39" s="41">
        <v>3.4743607740000002E-2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1864.724768</v>
      </c>
      <c r="F40" s="35">
        <v>174.78726209999999</v>
      </c>
      <c r="G40" s="37">
        <v>1.0275447600000001</v>
      </c>
      <c r="H40" s="38">
        <v>179.80304820000001</v>
      </c>
      <c r="I40" s="38">
        <v>81.484597300000004</v>
      </c>
      <c r="J40" s="39">
        <v>8.8033371129999996E-2</v>
      </c>
      <c r="K40" s="40">
        <v>194.45056529999999</v>
      </c>
      <c r="L40" s="38">
        <v>68.283026599999999</v>
      </c>
      <c r="M40" s="41">
        <v>3.6141389240000002E-2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1197.050571</v>
      </c>
      <c r="F41" s="35">
        <v>18.460224870000001</v>
      </c>
      <c r="G41" s="37">
        <v>0.67982866819999999</v>
      </c>
      <c r="H41" s="38">
        <v>161.51072880000001</v>
      </c>
      <c r="I41" s="38">
        <v>17.974816749999999</v>
      </c>
      <c r="J41" s="39">
        <v>4.9406361090000003E-2</v>
      </c>
      <c r="K41" s="40">
        <v>192.56481790000001</v>
      </c>
      <c r="L41" s="38">
        <v>14.86521087</v>
      </c>
      <c r="M41" s="41">
        <v>1.6354427009999999E-2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1375.871337</v>
      </c>
      <c r="F42" s="35">
        <v>65.732730439999997</v>
      </c>
      <c r="G42" s="37">
        <v>0.82976472219999997</v>
      </c>
      <c r="H42" s="38">
        <v>179.88265329999999</v>
      </c>
      <c r="I42" s="38">
        <v>45.344001339999998</v>
      </c>
      <c r="J42" s="39">
        <v>8.3094203110000001E-2</v>
      </c>
      <c r="K42" s="40">
        <v>209.90084100000001</v>
      </c>
      <c r="L42" s="38">
        <v>39.698907140000003</v>
      </c>
      <c r="M42" s="41">
        <v>5.1449595100000002E-2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1841.3233439999999</v>
      </c>
      <c r="F43" s="35">
        <v>123.0855881</v>
      </c>
      <c r="G43" s="37">
        <v>0.96839373520000005</v>
      </c>
      <c r="H43" s="38">
        <v>167.18219640000001</v>
      </c>
      <c r="I43" s="38">
        <v>63.498410270000001</v>
      </c>
      <c r="J43" s="39">
        <v>5.8026577980000001E-2</v>
      </c>
      <c r="K43" s="40">
        <v>188.27803900000001</v>
      </c>
      <c r="L43" s="38">
        <v>58.696272520000001</v>
      </c>
      <c r="M43" s="41">
        <v>2.3503688929999999E-2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1755.3370930000001</v>
      </c>
      <c r="F44" s="35">
        <v>121.8885741</v>
      </c>
      <c r="G44" s="37">
        <v>0.95770687290000001</v>
      </c>
      <c r="H44" s="38">
        <v>181.4715626</v>
      </c>
      <c r="I44" s="38">
        <v>69.138265849999996</v>
      </c>
      <c r="J44" s="39">
        <v>9.0271974239999997E-2</v>
      </c>
      <c r="K44" s="40">
        <v>191.22261069999999</v>
      </c>
      <c r="L44" s="38">
        <v>56.549332669999998</v>
      </c>
      <c r="M44" s="41">
        <v>3.655706047E-2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1846.58548</v>
      </c>
      <c r="F45" s="35">
        <v>142.4061356</v>
      </c>
      <c r="G45" s="37">
        <v>1.027756463</v>
      </c>
      <c r="H45" s="38">
        <v>179.0881655</v>
      </c>
      <c r="I45" s="38">
        <v>74.285766699999996</v>
      </c>
      <c r="J45" s="39">
        <v>8.7351557159999996E-2</v>
      </c>
      <c r="K45" s="40">
        <v>191.26192639999999</v>
      </c>
      <c r="L45" s="38">
        <v>65.567729760000006</v>
      </c>
      <c r="M45" s="41">
        <v>3.7500021389999999E-2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1848.232618</v>
      </c>
      <c r="F46" s="35">
        <v>127.4894135</v>
      </c>
      <c r="G46" s="37">
        <v>0.96595614770000005</v>
      </c>
      <c r="H46" s="38">
        <v>170.59258259999999</v>
      </c>
      <c r="I46" s="38">
        <v>67.41477399</v>
      </c>
      <c r="J46" s="39">
        <v>6.3105807220000004E-2</v>
      </c>
      <c r="K46" s="40">
        <v>188.8115458</v>
      </c>
      <c r="L46" s="38">
        <v>61.992228650000001</v>
      </c>
      <c r="M46" s="41">
        <v>2.2982070739999999E-2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1537.0566899999999</v>
      </c>
      <c r="F47" s="35">
        <v>95.9282094</v>
      </c>
      <c r="G47" s="37">
        <v>0.91853013029999997</v>
      </c>
      <c r="H47" s="38">
        <v>186.00155770000001</v>
      </c>
      <c r="I47" s="38">
        <v>60.984722040000001</v>
      </c>
      <c r="J47" s="39">
        <v>8.7276557889999995E-2</v>
      </c>
      <c r="K47" s="40">
        <v>207.55503469999999</v>
      </c>
      <c r="L47" s="38">
        <v>46.114587399999998</v>
      </c>
      <c r="M47" s="41">
        <v>5.097918202E-2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1500.0271720000001</v>
      </c>
      <c r="F48" s="35">
        <v>107.18316900000001</v>
      </c>
      <c r="G48" s="37">
        <v>0.92251505229999997</v>
      </c>
      <c r="H48" s="38">
        <v>191.4562415</v>
      </c>
      <c r="I48" s="38">
        <v>64.237253859999996</v>
      </c>
      <c r="J48" s="39">
        <v>9.9602547649999998E-2</v>
      </c>
      <c r="K48" s="40">
        <v>217.63346540000001</v>
      </c>
      <c r="L48" s="38">
        <v>54.343325139999997</v>
      </c>
      <c r="M48" s="41">
        <v>6.9274930459999995E-2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1869.0882240000001</v>
      </c>
      <c r="F49" s="35">
        <v>122.9183041</v>
      </c>
      <c r="G49" s="37">
        <v>0.96274073520000003</v>
      </c>
      <c r="H49" s="38">
        <v>176.1119028</v>
      </c>
      <c r="I49" s="38">
        <v>67.180500980000005</v>
      </c>
      <c r="J49" s="39">
        <v>7.4442324399999996E-2</v>
      </c>
      <c r="K49" s="40">
        <v>192.51813910000001</v>
      </c>
      <c r="L49" s="38">
        <v>64.691282369999996</v>
      </c>
      <c r="M49" s="41">
        <v>3.0750127589999999E-2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1833.3014209999999</v>
      </c>
      <c r="F50" s="35">
        <v>124.8525353</v>
      </c>
      <c r="G50" s="37">
        <v>0.98068556120000006</v>
      </c>
      <c r="H50" s="38">
        <v>170.7556285</v>
      </c>
      <c r="I50" s="38">
        <v>68.917888399999995</v>
      </c>
      <c r="J50" s="39">
        <v>6.6585681849999995E-2</v>
      </c>
      <c r="K50" s="40">
        <v>187.9489739</v>
      </c>
      <c r="L50" s="38">
        <v>60.250871609999997</v>
      </c>
      <c r="M50" s="41">
        <v>2.507541571E-2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1645.955334</v>
      </c>
      <c r="F51" s="35">
        <v>101.2695889</v>
      </c>
      <c r="G51" s="37">
        <v>0.90463613350000005</v>
      </c>
      <c r="H51" s="38">
        <v>165.00797879999999</v>
      </c>
      <c r="I51" s="38">
        <v>60.789163109999997</v>
      </c>
      <c r="J51" s="39">
        <v>5.5704261519999999E-2</v>
      </c>
      <c r="K51" s="40">
        <v>191.1975377</v>
      </c>
      <c r="L51" s="38">
        <v>50.233239560000001</v>
      </c>
      <c r="M51" s="41">
        <v>2.009505134E-2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1665.9040150000001</v>
      </c>
      <c r="F52" s="35">
        <v>104.1519193</v>
      </c>
      <c r="G52" s="37">
        <v>0.91465428500000001</v>
      </c>
      <c r="H52" s="38">
        <v>164.7732992</v>
      </c>
      <c r="I52" s="38">
        <v>62.818542430000001</v>
      </c>
      <c r="J52" s="39">
        <v>6.0050164830000002E-2</v>
      </c>
      <c r="K52" s="40">
        <v>190.03416010000001</v>
      </c>
      <c r="L52" s="38">
        <v>51.747944779999997</v>
      </c>
      <c r="M52" s="41">
        <v>2.3293376920000001E-2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1759.5129509999999</v>
      </c>
      <c r="F53" s="35">
        <v>91.411177300000006</v>
      </c>
      <c r="G53" s="37">
        <v>0.86562901510000001</v>
      </c>
      <c r="H53" s="38">
        <v>162.54041029999999</v>
      </c>
      <c r="I53" s="38">
        <v>50.261708589999998</v>
      </c>
      <c r="J53" s="39">
        <v>4.3187992039999998E-2</v>
      </c>
      <c r="K53" s="40">
        <v>190.3469887</v>
      </c>
      <c r="L53" s="38">
        <v>47.710464809999998</v>
      </c>
      <c r="M53" s="41">
        <v>2.2301896370000001E-2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1808.2524699999999</v>
      </c>
      <c r="F54" s="35">
        <v>126.0180618</v>
      </c>
      <c r="G54" s="37">
        <v>0.97689830830000002</v>
      </c>
      <c r="H54" s="38">
        <v>180.20745590000001</v>
      </c>
      <c r="I54" s="38">
        <v>70.199014759999997</v>
      </c>
      <c r="J54" s="39">
        <v>8.7574120500000005E-2</v>
      </c>
      <c r="K54" s="40">
        <v>190.6770717</v>
      </c>
      <c r="L54" s="38">
        <v>64.031678769999999</v>
      </c>
      <c r="M54" s="41">
        <v>3.5731917010000003E-2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1879.502782</v>
      </c>
      <c r="F55" s="35">
        <v>139.80027860000001</v>
      </c>
      <c r="G55" s="37">
        <v>1.0070055950000001</v>
      </c>
      <c r="H55" s="38">
        <v>169.02400209999999</v>
      </c>
      <c r="I55" s="38">
        <v>70.261667590000002</v>
      </c>
      <c r="J55" s="39">
        <v>6.4585138910000006E-2</v>
      </c>
      <c r="K55" s="40">
        <v>188.5220534</v>
      </c>
      <c r="L55" s="38">
        <v>66.325502729999997</v>
      </c>
      <c r="M55" s="41">
        <v>2.6602376279999999E-2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1829.9000020000001</v>
      </c>
      <c r="F56" s="35">
        <v>129.87159070000001</v>
      </c>
      <c r="G56" s="37">
        <v>0.97394862820000005</v>
      </c>
      <c r="H56" s="38">
        <v>183.80163659999999</v>
      </c>
      <c r="I56" s="38">
        <v>74.207902619999999</v>
      </c>
      <c r="J56" s="39">
        <v>9.4130326789999996E-2</v>
      </c>
      <c r="K56" s="40">
        <v>192.38236000000001</v>
      </c>
      <c r="L56" s="38">
        <v>66.373675629999994</v>
      </c>
      <c r="M56" s="41">
        <v>3.8274243020000001E-2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1636.379582</v>
      </c>
      <c r="F57" s="35">
        <v>131.67909710000001</v>
      </c>
      <c r="G57" s="37">
        <v>0.98067035410000003</v>
      </c>
      <c r="H57" s="38">
        <v>189.6266248</v>
      </c>
      <c r="I57" s="38">
        <v>72.238068960000007</v>
      </c>
      <c r="J57" s="39">
        <v>9.4147365770000005E-2</v>
      </c>
      <c r="K57" s="40">
        <v>212.87610749999999</v>
      </c>
      <c r="L57" s="38">
        <v>58.289147759999999</v>
      </c>
      <c r="M57" s="41">
        <v>6.0425306630000002E-2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1737.4323360000001</v>
      </c>
      <c r="F58" s="35">
        <v>103.7354137</v>
      </c>
      <c r="G58" s="37">
        <v>0.88000316469999995</v>
      </c>
      <c r="H58" s="38">
        <v>161.91547389999999</v>
      </c>
      <c r="I58" s="38">
        <v>54.784965560000003</v>
      </c>
      <c r="J58" s="39">
        <v>4.1054560699999999E-2</v>
      </c>
      <c r="K58" s="40">
        <v>193.04783739999999</v>
      </c>
      <c r="L58" s="38">
        <v>53.445875600000001</v>
      </c>
      <c r="M58" s="41">
        <v>2.604539212E-2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1650.18056</v>
      </c>
      <c r="F59" s="35">
        <v>98.749663350000006</v>
      </c>
      <c r="G59" s="37">
        <v>0.90637942640000002</v>
      </c>
      <c r="H59" s="38">
        <v>178.85796049999999</v>
      </c>
      <c r="I59" s="38">
        <v>59.13389797</v>
      </c>
      <c r="J59" s="39">
        <v>7.675271283E-2</v>
      </c>
      <c r="K59" s="40">
        <v>199.3107837</v>
      </c>
      <c r="L59" s="38">
        <v>45.854358480000002</v>
      </c>
      <c r="M59" s="41">
        <v>3.8334606129999997E-2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1506.5907769999999</v>
      </c>
      <c r="F60" s="35">
        <v>99.387450360000003</v>
      </c>
      <c r="G60" s="37">
        <v>0.93668841479999998</v>
      </c>
      <c r="H60" s="38">
        <v>193.01847369999999</v>
      </c>
      <c r="I60" s="38">
        <v>61.110195019999999</v>
      </c>
      <c r="J60" s="39">
        <v>9.9351644030000005E-2</v>
      </c>
      <c r="K60" s="40">
        <v>215.4622554</v>
      </c>
      <c r="L60" s="38">
        <v>50.167624519999997</v>
      </c>
      <c r="M60" s="41">
        <v>6.6676544700000007E-2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1553.90798</v>
      </c>
      <c r="F61" s="35">
        <v>84.930644270000002</v>
      </c>
      <c r="G61" s="37">
        <v>0.86049806640000004</v>
      </c>
      <c r="H61" s="38">
        <v>163.02335410000001</v>
      </c>
      <c r="I61" s="38">
        <v>54.145132879999998</v>
      </c>
      <c r="J61" s="39">
        <v>5.3103904700000003E-2</v>
      </c>
      <c r="K61" s="40">
        <v>179.5137197</v>
      </c>
      <c r="L61" s="38">
        <v>40.528365090000001</v>
      </c>
      <c r="M61" s="41">
        <v>1.638372745E-2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1758.5314470000001</v>
      </c>
      <c r="F62" s="35">
        <v>128.19614759999999</v>
      </c>
      <c r="G62" s="37">
        <v>0.95484229450000002</v>
      </c>
      <c r="H62" s="38">
        <v>183.64546530000001</v>
      </c>
      <c r="I62" s="38">
        <v>71.833083389999999</v>
      </c>
      <c r="J62" s="39">
        <v>9.5129553869999994E-2</v>
      </c>
      <c r="K62" s="40">
        <v>191.99293549999999</v>
      </c>
      <c r="L62" s="38">
        <v>61.706409690000001</v>
      </c>
      <c r="M62" s="41">
        <v>3.766198665E-2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1552.068908</v>
      </c>
      <c r="F63" s="35">
        <v>107.6351277</v>
      </c>
      <c r="G63" s="37">
        <v>0.93969004450000004</v>
      </c>
      <c r="H63" s="38">
        <v>191.27486189999999</v>
      </c>
      <c r="I63" s="38">
        <v>64.657611470000006</v>
      </c>
      <c r="J63" s="39">
        <v>9.6274241629999993E-2</v>
      </c>
      <c r="K63" s="40">
        <v>215.0384651</v>
      </c>
      <c r="L63" s="38">
        <v>52.713467309999999</v>
      </c>
      <c r="M63" s="41">
        <v>6.5112269520000002E-2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1729.291751</v>
      </c>
      <c r="F64" s="35">
        <v>115.73797190000001</v>
      </c>
      <c r="G64" s="37">
        <v>0.92884142010000004</v>
      </c>
      <c r="H64" s="38">
        <v>175.45183969999999</v>
      </c>
      <c r="I64" s="38">
        <v>64.088269519999997</v>
      </c>
      <c r="J64" s="39">
        <v>7.361477021E-2</v>
      </c>
      <c r="K64" s="40">
        <v>193.92805129999999</v>
      </c>
      <c r="L64" s="38">
        <v>52.031516080000003</v>
      </c>
      <c r="M64" s="41">
        <v>2.98247648E-2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1906.0506829999999</v>
      </c>
      <c r="F65" s="35">
        <v>138.39463050000001</v>
      </c>
      <c r="G65" s="37">
        <v>1.015817035</v>
      </c>
      <c r="H65" s="38">
        <v>170.83030299999999</v>
      </c>
      <c r="I65" s="38">
        <v>74.222892380000005</v>
      </c>
      <c r="J65" s="39">
        <v>6.2491490169999997E-2</v>
      </c>
      <c r="K65" s="40">
        <v>191.2942141</v>
      </c>
      <c r="L65" s="38">
        <v>67.373709579999996</v>
      </c>
      <c r="M65" s="41">
        <v>2.6698482419999999E-2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1515.5140779999999</v>
      </c>
      <c r="F66" s="35">
        <v>98.607608889999995</v>
      </c>
      <c r="G66" s="37">
        <v>0.93111736899999997</v>
      </c>
      <c r="H66" s="38">
        <v>192.1374567</v>
      </c>
      <c r="I66" s="38">
        <v>60.828010370000001</v>
      </c>
      <c r="J66" s="39">
        <v>9.7070174300000006E-2</v>
      </c>
      <c r="K66" s="40">
        <v>213.64885910000001</v>
      </c>
      <c r="L66" s="38">
        <v>49.106224820000001</v>
      </c>
      <c r="M66" s="41">
        <v>6.4267092370000001E-2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1872.8147160000001</v>
      </c>
      <c r="F67" s="35">
        <v>148.32161070000001</v>
      </c>
      <c r="G67" s="37">
        <v>1.0185861089999999</v>
      </c>
      <c r="H67" s="38">
        <v>174.39756449999999</v>
      </c>
      <c r="I67" s="38">
        <v>75.43524094</v>
      </c>
      <c r="J67" s="39">
        <v>7.758524034E-2</v>
      </c>
      <c r="K67" s="40">
        <v>188.9553646</v>
      </c>
      <c r="L67" s="38">
        <v>70.350969980000002</v>
      </c>
      <c r="M67" s="41">
        <v>3.1735940439999999E-2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1865.4836210000001</v>
      </c>
      <c r="F68" s="35">
        <v>141.78131519999999</v>
      </c>
      <c r="G68" s="37">
        <v>1.0036744989999999</v>
      </c>
      <c r="H68" s="38">
        <v>172.04555289999999</v>
      </c>
      <c r="I68" s="38">
        <v>72.441737130000007</v>
      </c>
      <c r="J68" s="39">
        <v>7.076960149E-2</v>
      </c>
      <c r="K68" s="40">
        <v>187.01793029999999</v>
      </c>
      <c r="L68" s="38">
        <v>66.280772159999998</v>
      </c>
      <c r="M68" s="41">
        <v>2.6073837329999999E-2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1811.628414</v>
      </c>
      <c r="F69" s="35">
        <v>118.1724383</v>
      </c>
      <c r="G69" s="37">
        <v>0.92005957530000004</v>
      </c>
      <c r="H69" s="38">
        <v>165.77261999999999</v>
      </c>
      <c r="I69" s="38">
        <v>61.713549380000003</v>
      </c>
      <c r="J69" s="39">
        <v>5.1693496479999997E-2</v>
      </c>
      <c r="K69" s="40">
        <v>187.53302289999999</v>
      </c>
      <c r="L69" s="38">
        <v>57.136011549999999</v>
      </c>
      <c r="M69" s="41">
        <v>1.9559655889999999E-2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1843.622787</v>
      </c>
      <c r="F70" s="35">
        <v>151.66052920000001</v>
      </c>
      <c r="G70" s="37">
        <v>1.004239697</v>
      </c>
      <c r="H70" s="38">
        <v>187.4151354</v>
      </c>
      <c r="I70" s="38">
        <v>82.27758541</v>
      </c>
      <c r="J70" s="39">
        <v>0.1042676376</v>
      </c>
      <c r="K70" s="40">
        <v>194.42103599999999</v>
      </c>
      <c r="L70" s="38">
        <v>72.614750770000001</v>
      </c>
      <c r="M70" s="41">
        <v>4.3828216439999998E-2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1389.522508</v>
      </c>
      <c r="F71" s="35">
        <v>77.388523149999997</v>
      </c>
      <c r="G71" s="37">
        <v>0.82748822909999997</v>
      </c>
      <c r="H71" s="38">
        <v>185.4074373</v>
      </c>
      <c r="I71" s="38">
        <v>51.409774919999997</v>
      </c>
      <c r="J71" s="39">
        <v>9.1832291689999998E-2</v>
      </c>
      <c r="K71" s="40">
        <v>213.32626350000001</v>
      </c>
      <c r="L71" s="38">
        <v>44.934588290000001</v>
      </c>
      <c r="M71" s="41">
        <v>5.9593077289999997E-2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1287.0250129999999</v>
      </c>
      <c r="F72" s="35">
        <v>43.985284139999997</v>
      </c>
      <c r="G72" s="37">
        <v>0.77060013589999998</v>
      </c>
      <c r="H72" s="38">
        <v>166.38127180000001</v>
      </c>
      <c r="I72" s="38">
        <v>33.907791809999999</v>
      </c>
      <c r="J72" s="39">
        <v>5.8175269379999998E-2</v>
      </c>
      <c r="K72" s="40">
        <v>187.87622759999999</v>
      </c>
      <c r="L72" s="38">
        <v>27.283387179999998</v>
      </c>
      <c r="M72" s="41">
        <v>1.8609599680000002E-2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1823.516938</v>
      </c>
      <c r="F73" s="35">
        <v>116.2690889</v>
      </c>
      <c r="G73" s="37">
        <v>0.94744239029999999</v>
      </c>
      <c r="H73" s="38">
        <v>168.00657670000001</v>
      </c>
      <c r="I73" s="38">
        <v>62.432187319999997</v>
      </c>
      <c r="J73" s="39">
        <v>5.7269917869999999E-2</v>
      </c>
      <c r="K73" s="40">
        <v>189.24467110000001</v>
      </c>
      <c r="L73" s="38">
        <v>56.581398729999997</v>
      </c>
      <c r="M73" s="41">
        <v>2.236225059E-2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1730.975205</v>
      </c>
      <c r="F74" s="35">
        <v>110.95399310000001</v>
      </c>
      <c r="G74" s="37">
        <v>0.92769668110000003</v>
      </c>
      <c r="H74" s="38">
        <v>167.1587135</v>
      </c>
      <c r="I74" s="38">
        <v>64.196657990000006</v>
      </c>
      <c r="J74" s="39">
        <v>5.8437140720000003E-2</v>
      </c>
      <c r="K74" s="40">
        <v>190.8933423</v>
      </c>
      <c r="L74" s="38">
        <v>55.331675580000002</v>
      </c>
      <c r="M74" s="41">
        <v>2.1343023990000001E-2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1868.9028969999999</v>
      </c>
      <c r="F75" s="35">
        <v>135.48263130000001</v>
      </c>
      <c r="G75" s="37">
        <v>0.98853104410000003</v>
      </c>
      <c r="H75" s="38">
        <v>169.34083129999999</v>
      </c>
      <c r="I75" s="38">
        <v>69.390427059999993</v>
      </c>
      <c r="J75" s="39">
        <v>6.3491930390000006E-2</v>
      </c>
      <c r="K75" s="40">
        <v>188.47939070000001</v>
      </c>
      <c r="L75" s="38">
        <v>65.079853389999997</v>
      </c>
      <c r="M75" s="41">
        <v>2.4533718650000001E-2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1755.9657729999999</v>
      </c>
      <c r="F76" s="35">
        <v>115.77254689999999</v>
      </c>
      <c r="G76" s="37">
        <v>0.94423160959999997</v>
      </c>
      <c r="H76" s="38">
        <v>169.8922657</v>
      </c>
      <c r="I76" s="38">
        <v>65.839328379999998</v>
      </c>
      <c r="J76" s="39">
        <v>6.5467655250000006E-2</v>
      </c>
      <c r="K76" s="40">
        <v>189.3524013</v>
      </c>
      <c r="L76" s="38">
        <v>54.930592060000002</v>
      </c>
      <c r="M76" s="41">
        <v>2.476147809E-2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1835.7936299999999</v>
      </c>
      <c r="F77" s="35">
        <v>119.9313349</v>
      </c>
      <c r="G77" s="37">
        <v>0.92512679630000005</v>
      </c>
      <c r="H77" s="38">
        <v>164.031192</v>
      </c>
      <c r="I77" s="38">
        <v>60.285279039999999</v>
      </c>
      <c r="J77" s="39">
        <v>4.9187724180000003E-2</v>
      </c>
      <c r="K77" s="40">
        <v>186.4828579</v>
      </c>
      <c r="L77" s="38">
        <v>57.3463572</v>
      </c>
      <c r="M77" s="41">
        <v>1.9170004639999998E-2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1742.707895</v>
      </c>
      <c r="F78" s="35">
        <v>125.5368309</v>
      </c>
      <c r="G78" s="37">
        <v>0.91768343289999998</v>
      </c>
      <c r="H78" s="38">
        <v>177.71555470000001</v>
      </c>
      <c r="I78" s="38">
        <v>66.610966059999996</v>
      </c>
      <c r="J78" s="39">
        <v>7.8313510239999995E-2</v>
      </c>
      <c r="K78" s="40">
        <v>195.72266769999999</v>
      </c>
      <c r="L78" s="38">
        <v>53.590781829999997</v>
      </c>
      <c r="M78" s="41">
        <v>3.2399012909999997E-2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1814.4111579999999</v>
      </c>
      <c r="F79" s="35">
        <v>140.54995629999999</v>
      </c>
      <c r="G79" s="37">
        <v>0.9770437743</v>
      </c>
      <c r="H79" s="38">
        <v>175.73222190000001</v>
      </c>
      <c r="I79" s="38">
        <v>71.677413079999994</v>
      </c>
      <c r="J79" s="39">
        <v>7.7721924250000005E-2</v>
      </c>
      <c r="K79" s="40">
        <v>192.58011450000001</v>
      </c>
      <c r="L79" s="38">
        <v>59.90978518</v>
      </c>
      <c r="M79" s="41">
        <v>3.1344009729999997E-2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1642.8026500000001</v>
      </c>
      <c r="F80" s="35">
        <v>93.289899969999993</v>
      </c>
      <c r="G80" s="37">
        <v>0.86016097579999995</v>
      </c>
      <c r="H80" s="38">
        <v>172.12524719999999</v>
      </c>
      <c r="I80" s="38">
        <v>56.940484480000002</v>
      </c>
      <c r="J80" s="39">
        <v>6.4200318399999998E-2</v>
      </c>
      <c r="K80" s="40">
        <v>193.66875039999999</v>
      </c>
      <c r="L80" s="38">
        <v>45.960824819999999</v>
      </c>
      <c r="M80" s="41">
        <v>2.3822094150000001E-2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1794.91246</v>
      </c>
      <c r="F81" s="35">
        <v>164.39020550000001</v>
      </c>
      <c r="G81" s="37">
        <v>1.026878468</v>
      </c>
      <c r="H81" s="38">
        <v>179.48171909999999</v>
      </c>
      <c r="I81" s="38">
        <v>77.511841489999995</v>
      </c>
      <c r="J81" s="39">
        <v>8.7913392100000001E-2</v>
      </c>
      <c r="K81" s="40">
        <v>194.78932589999999</v>
      </c>
      <c r="L81" s="38">
        <v>63.2532444</v>
      </c>
      <c r="M81" s="41">
        <v>4.3742112819999998E-2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1776.623306</v>
      </c>
      <c r="F82" s="35">
        <v>124.75879209999999</v>
      </c>
      <c r="G82" s="37">
        <v>0.92689395100000005</v>
      </c>
      <c r="H82" s="38">
        <v>166.5830402</v>
      </c>
      <c r="I82" s="38">
        <v>63.64476552</v>
      </c>
      <c r="J82" s="39">
        <v>4.6889908389999999E-2</v>
      </c>
      <c r="K82" s="40">
        <v>196.2966366</v>
      </c>
      <c r="L82" s="38">
        <v>62.133181139999998</v>
      </c>
      <c r="M82" s="41">
        <v>2.9490624520000001E-2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1536.6967059999999</v>
      </c>
      <c r="F83" s="35">
        <v>72.541541769999995</v>
      </c>
      <c r="G83" s="37">
        <v>0.7718133533</v>
      </c>
      <c r="H83" s="38">
        <v>174.59808609999999</v>
      </c>
      <c r="I83" s="38">
        <v>49.78584824</v>
      </c>
      <c r="J83" s="39">
        <v>6.2991749530000002E-2</v>
      </c>
      <c r="K83" s="40">
        <v>196.34024020000001</v>
      </c>
      <c r="L83" s="38">
        <v>38.094191739999999</v>
      </c>
      <c r="M83" s="41">
        <v>2.3161894830000002E-2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1845.0554239999999</v>
      </c>
      <c r="F84" s="35">
        <v>121.6827911</v>
      </c>
      <c r="G84" s="37">
        <v>0.95016628800000003</v>
      </c>
      <c r="H84" s="38">
        <v>163.94791169999999</v>
      </c>
      <c r="I84" s="38">
        <v>61.060209319999998</v>
      </c>
      <c r="J84" s="39">
        <v>5.2830598229999998E-2</v>
      </c>
      <c r="K84" s="40">
        <v>184.6809599</v>
      </c>
      <c r="L84" s="38">
        <v>56.428196100000001</v>
      </c>
      <c r="M84" s="41">
        <v>1.73664925E-2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1847.2386839999999</v>
      </c>
      <c r="F85" s="35">
        <v>118.56040640000001</v>
      </c>
      <c r="G85" s="37">
        <v>0.95932522249999996</v>
      </c>
      <c r="H85" s="38">
        <v>170.20004370000001</v>
      </c>
      <c r="I85" s="38">
        <v>66.94226046</v>
      </c>
      <c r="J85" s="39">
        <v>5.8518383979999998E-2</v>
      </c>
      <c r="K85" s="40">
        <v>193.32090669999999</v>
      </c>
      <c r="L85" s="38">
        <v>59.553723429999998</v>
      </c>
      <c r="M85" s="41">
        <v>2.609851937E-2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1877.7190599999999</v>
      </c>
      <c r="F86" s="35">
        <v>137.35043400000001</v>
      </c>
      <c r="G86" s="37">
        <v>0.97385863480000001</v>
      </c>
      <c r="H86" s="38">
        <v>170.27704109999999</v>
      </c>
      <c r="I86" s="38">
        <v>69.80646548</v>
      </c>
      <c r="J86" s="39">
        <v>6.83273353E-2</v>
      </c>
      <c r="K86" s="40">
        <v>187.7401692</v>
      </c>
      <c r="L86" s="38">
        <v>67.400414710000007</v>
      </c>
      <c r="M86" s="41">
        <v>2.5772932660000001E-2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1727.8114149999999</v>
      </c>
      <c r="F87" s="35">
        <v>149.92506069999999</v>
      </c>
      <c r="G87" s="37">
        <v>1.014170303</v>
      </c>
      <c r="H87" s="38">
        <v>182.50617399999999</v>
      </c>
      <c r="I87" s="38">
        <v>74.112908840000003</v>
      </c>
      <c r="J87" s="39">
        <v>8.8286842109999999E-2</v>
      </c>
      <c r="K87" s="40">
        <v>207.14597509999999</v>
      </c>
      <c r="L87" s="38">
        <v>60.883500859999998</v>
      </c>
      <c r="M87" s="41">
        <v>5.1726810640000002E-2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1744.0832379999999</v>
      </c>
      <c r="F88" s="35">
        <v>101.04507</v>
      </c>
      <c r="G88" s="37">
        <v>0.88595306880000002</v>
      </c>
      <c r="H88" s="38">
        <v>161.8347057</v>
      </c>
      <c r="I88" s="38">
        <v>53.163698670000002</v>
      </c>
      <c r="J88" s="39">
        <v>3.7249554460000001E-2</v>
      </c>
      <c r="K88" s="40">
        <v>196.7745252</v>
      </c>
      <c r="L88" s="38">
        <v>52.729013539999997</v>
      </c>
      <c r="M88" s="41">
        <v>3.0893424280000002E-2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1799.129983</v>
      </c>
      <c r="F89" s="35">
        <v>113.54536539999999</v>
      </c>
      <c r="G89" s="37">
        <v>0.93886247830000003</v>
      </c>
      <c r="H89" s="38">
        <v>170.65379100000001</v>
      </c>
      <c r="I89" s="38">
        <v>64.446652169999993</v>
      </c>
      <c r="J89" s="39">
        <v>6.1099256380000001E-2</v>
      </c>
      <c r="K89" s="40">
        <v>191.15009660000001</v>
      </c>
      <c r="L89" s="38">
        <v>56.597893290000002</v>
      </c>
      <c r="M89" s="41">
        <v>2.2523388530000001E-2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1860.4250649999999</v>
      </c>
      <c r="F90" s="35">
        <v>156.9752397</v>
      </c>
      <c r="G90" s="37">
        <v>1.0062461229999999</v>
      </c>
      <c r="H90" s="38">
        <v>178.11376419999999</v>
      </c>
      <c r="I90" s="38">
        <v>77.918316649999994</v>
      </c>
      <c r="J90" s="39">
        <v>8.4365595500000001E-2</v>
      </c>
      <c r="K90" s="40">
        <v>191.73390929999999</v>
      </c>
      <c r="L90" s="38">
        <v>67.216236780000003</v>
      </c>
      <c r="M90" s="41">
        <v>3.3594430830000001E-2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954F09B-860D-47A2-A63C-5EBCF37B75D2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C5B797DD-BDFD-4670-9D1E-B2B8DED1DF15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0BB75CA3-25DD-4341-9BBF-2A2A5CD1E4C6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B63577E4-7761-434C-A356-6EC0229285F7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1F0B50A4-ABD3-40B5-BF76-30D2EDDF01E4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36E692CC-8BCB-46D4-8F9F-26AD54C7C998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DB5A9222-F3FC-4632-8CB2-E1829EFF9234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DA21B5E5-4915-482E-AF41-F426924C1716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8BB0A252-BACB-4189-A450-EAD296590DBD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7D13486C-4E52-4D93-B003-3FAE908FF6EB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3A1EF30A-A39F-4D84-A53E-8C51A8E75ED5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94B279F6-8F3F-4960-935C-4FCA1F8DC23C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Y1001"/>
  <sheetViews>
    <sheetView workbookViewId="0"/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1774.3058186409635</v>
      </c>
      <c r="F3" s="35">
        <f t="shared" ref="F3:M3" si="0">SUMPRODUCT($D$4:$D$102, F$4:F$102)</f>
        <v>149.82163594404915</v>
      </c>
      <c r="G3" s="36">
        <f t="shared" si="0"/>
        <v>0.97824421652887772</v>
      </c>
      <c r="H3" s="35">
        <f t="shared" si="0"/>
        <v>236.83228751004933</v>
      </c>
      <c r="I3" s="35">
        <f t="shared" si="0"/>
        <v>117.00244616519279</v>
      </c>
      <c r="J3" s="36">
        <f t="shared" si="0"/>
        <v>0.21911195589803575</v>
      </c>
      <c r="K3" s="35">
        <f t="shared" si="0"/>
        <v>368.77533091349181</v>
      </c>
      <c r="L3" s="35">
        <f t="shared" si="0"/>
        <v>170.88173498456075</v>
      </c>
      <c r="M3" s="36">
        <f t="shared" si="0"/>
        <v>0.25952547993100228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1480.2207860000001</v>
      </c>
      <c r="F4" s="35">
        <v>77.541350129999998</v>
      </c>
      <c r="G4" s="37">
        <v>0.81079181840000003</v>
      </c>
      <c r="H4" s="38">
        <v>221.89912570000001</v>
      </c>
      <c r="I4" s="38">
        <v>81.571804950000001</v>
      </c>
      <c r="J4" s="39">
        <v>0.1732753883</v>
      </c>
      <c r="K4" s="40">
        <v>351.88322929999998</v>
      </c>
      <c r="L4" s="38">
        <v>125.0316534</v>
      </c>
      <c r="M4" s="41">
        <v>0.2169501093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1827.7657830000001</v>
      </c>
      <c r="F5" s="35">
        <v>138.5335091</v>
      </c>
      <c r="G5" s="37">
        <v>0.9333037099</v>
      </c>
      <c r="H5" s="38">
        <v>250.80790379999999</v>
      </c>
      <c r="I5" s="38">
        <v>122.32083179999999</v>
      </c>
      <c r="J5" s="39">
        <v>0.23044395200000001</v>
      </c>
      <c r="K5" s="40">
        <v>387.367929</v>
      </c>
      <c r="L5" s="38">
        <v>180.7682791</v>
      </c>
      <c r="M5" s="41">
        <v>0.27298815329999998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1602.470679</v>
      </c>
      <c r="F6" s="35">
        <v>118.4924709</v>
      </c>
      <c r="G6" s="37">
        <v>0.95064936089999996</v>
      </c>
      <c r="H6" s="38">
        <v>203.52525370000001</v>
      </c>
      <c r="I6" s="38">
        <v>84.40118957</v>
      </c>
      <c r="J6" s="39">
        <v>0.16293224840000001</v>
      </c>
      <c r="K6" s="40">
        <v>347.97225739999999</v>
      </c>
      <c r="L6" s="38">
        <v>142.00918999999999</v>
      </c>
      <c r="M6" s="41">
        <v>0.22579930479999999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1428.745893</v>
      </c>
      <c r="F7" s="35">
        <v>88.428558300000006</v>
      </c>
      <c r="G7" s="37">
        <v>0.86311497209999999</v>
      </c>
      <c r="H7" s="38">
        <v>182.8650288</v>
      </c>
      <c r="I7" s="38">
        <v>69.345360990000003</v>
      </c>
      <c r="J7" s="39">
        <v>0.1229267049</v>
      </c>
      <c r="K7" s="40">
        <v>319.86247730000002</v>
      </c>
      <c r="L7" s="38">
        <v>113.2612257</v>
      </c>
      <c r="M7" s="41">
        <v>0.17648291059999999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1701.524361</v>
      </c>
      <c r="F8" s="35">
        <v>127.6312078</v>
      </c>
      <c r="G8" s="37">
        <v>0.91719787990000001</v>
      </c>
      <c r="H8" s="38">
        <v>242.83669209999999</v>
      </c>
      <c r="I8" s="38">
        <v>112.33783889999999</v>
      </c>
      <c r="J8" s="39">
        <v>0.21685174779999999</v>
      </c>
      <c r="K8" s="40">
        <v>378.71563630000003</v>
      </c>
      <c r="L8" s="38">
        <v>172.6599721</v>
      </c>
      <c r="M8" s="41">
        <v>0.26584139909999999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1830.635399</v>
      </c>
      <c r="F9" s="35">
        <v>180.16038510000001</v>
      </c>
      <c r="G9" s="37">
        <v>1.0295138159999999</v>
      </c>
      <c r="H9" s="38">
        <v>242.75406459999999</v>
      </c>
      <c r="I9" s="38">
        <v>122.75968829999999</v>
      </c>
      <c r="J9" s="39">
        <v>0.2362661479</v>
      </c>
      <c r="K9" s="40">
        <v>386.66425229999999</v>
      </c>
      <c r="L9" s="38">
        <v>191.20466909999999</v>
      </c>
      <c r="M9" s="41">
        <v>0.29183562730000001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1929.6669240000001</v>
      </c>
      <c r="F10" s="35">
        <v>176.35778629999999</v>
      </c>
      <c r="G10" s="37">
        <v>1.0349522090000001</v>
      </c>
      <c r="H10" s="38">
        <v>265.68799030000002</v>
      </c>
      <c r="I10" s="38">
        <v>148.13181489999999</v>
      </c>
      <c r="J10" s="39">
        <v>0.26932959499999998</v>
      </c>
      <c r="K10" s="40">
        <v>382.0937548</v>
      </c>
      <c r="L10" s="38">
        <v>188.791068</v>
      </c>
      <c r="M10" s="41">
        <v>0.28278750429999999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1912.4496079999999</v>
      </c>
      <c r="F11" s="35">
        <v>174.84050540000001</v>
      </c>
      <c r="G11" s="37">
        <v>1.0190688029999999</v>
      </c>
      <c r="H11" s="38">
        <v>265.79995839999998</v>
      </c>
      <c r="I11" s="38">
        <v>147.82353180000001</v>
      </c>
      <c r="J11" s="39">
        <v>0.26948421039999998</v>
      </c>
      <c r="K11" s="40">
        <v>386.0624224</v>
      </c>
      <c r="L11" s="38">
        <v>194.35922070000001</v>
      </c>
      <c r="M11" s="41">
        <v>0.2921958872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1410.843347</v>
      </c>
      <c r="F12" s="35">
        <v>75.819203900000005</v>
      </c>
      <c r="G12" s="37">
        <v>0.82786492540000001</v>
      </c>
      <c r="H12" s="38">
        <v>220.6742457</v>
      </c>
      <c r="I12" s="38">
        <v>81.307619810000006</v>
      </c>
      <c r="J12" s="39">
        <v>0.17067655770000001</v>
      </c>
      <c r="K12" s="40">
        <v>349.20757470000001</v>
      </c>
      <c r="L12" s="38">
        <v>123.7916623</v>
      </c>
      <c r="M12" s="41">
        <v>0.21525307900000001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1878.53414</v>
      </c>
      <c r="F13" s="35">
        <v>146.52155540000001</v>
      </c>
      <c r="G13" s="37">
        <v>0.96856554839999998</v>
      </c>
      <c r="H13" s="38">
        <v>257.86321839999999</v>
      </c>
      <c r="I13" s="38">
        <v>130.38478810000001</v>
      </c>
      <c r="J13" s="39">
        <v>0.24872042359999999</v>
      </c>
      <c r="K13" s="40">
        <v>385.12200760000002</v>
      </c>
      <c r="L13" s="38">
        <v>180.7133078</v>
      </c>
      <c r="M13" s="41">
        <v>0.2815185516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1553.9488739999999</v>
      </c>
      <c r="F14" s="35">
        <v>87.478354359999997</v>
      </c>
      <c r="G14" s="37">
        <v>0.82909790319999999</v>
      </c>
      <c r="H14" s="38">
        <v>215.8615155</v>
      </c>
      <c r="I14" s="38">
        <v>83.165015699999998</v>
      </c>
      <c r="J14" s="39">
        <v>0.17420735670000001</v>
      </c>
      <c r="K14" s="40">
        <v>347.05598320000001</v>
      </c>
      <c r="L14" s="38">
        <v>130.14548439999999</v>
      </c>
      <c r="M14" s="41">
        <v>0.22095158079999999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1884.3569669999999</v>
      </c>
      <c r="F15" s="35">
        <v>184.0909054</v>
      </c>
      <c r="G15" s="37">
        <v>1.040520264</v>
      </c>
      <c r="H15" s="38">
        <v>255.972069</v>
      </c>
      <c r="I15" s="38">
        <v>136.29768780000001</v>
      </c>
      <c r="J15" s="39">
        <v>0.2519712301</v>
      </c>
      <c r="K15" s="40">
        <v>387.39298350000001</v>
      </c>
      <c r="L15" s="38">
        <v>199.90046480000001</v>
      </c>
      <c r="M15" s="41">
        <v>0.29602474490000003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1733.255183</v>
      </c>
      <c r="F16" s="35">
        <v>128.21257249999999</v>
      </c>
      <c r="G16" s="37">
        <v>0.89125304449999998</v>
      </c>
      <c r="H16" s="38">
        <v>242.52526900000001</v>
      </c>
      <c r="I16" s="38">
        <v>114.22096929999999</v>
      </c>
      <c r="J16" s="39">
        <v>0.2174310837</v>
      </c>
      <c r="K16" s="40">
        <v>369.68096300000002</v>
      </c>
      <c r="L16" s="38">
        <v>170.0326029</v>
      </c>
      <c r="M16" s="41">
        <v>0.25900469450000002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1720.269166</v>
      </c>
      <c r="F17" s="35">
        <v>162.85478689999999</v>
      </c>
      <c r="G17" s="37">
        <v>1.0292567889999999</v>
      </c>
      <c r="H17" s="38">
        <v>204.12849890000001</v>
      </c>
      <c r="I17" s="38">
        <v>98.730446479999998</v>
      </c>
      <c r="J17" s="39">
        <v>0.17455686240000001</v>
      </c>
      <c r="K17" s="40">
        <v>357.99269429999998</v>
      </c>
      <c r="L17" s="38">
        <v>169.0748519</v>
      </c>
      <c r="M17" s="41">
        <v>0.2462802748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1481.0495840000001</v>
      </c>
      <c r="F18" s="35">
        <v>94.335265160000006</v>
      </c>
      <c r="G18" s="37">
        <v>0.90505548059999996</v>
      </c>
      <c r="H18" s="38">
        <v>188.47341209999999</v>
      </c>
      <c r="I18" s="38">
        <v>72.984084510000002</v>
      </c>
      <c r="J18" s="39">
        <v>0.13483743379999999</v>
      </c>
      <c r="K18" s="40">
        <v>328.0977469</v>
      </c>
      <c r="L18" s="38">
        <v>119.5245436</v>
      </c>
      <c r="M18" s="41">
        <v>0.19257962279999999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1043.846147</v>
      </c>
      <c r="F19" s="35">
        <v>6.5814395430000001</v>
      </c>
      <c r="G19" s="37">
        <v>0.63597579930000003</v>
      </c>
      <c r="H19" s="38">
        <v>162.1554447</v>
      </c>
      <c r="I19" s="38">
        <v>10.450841</v>
      </c>
      <c r="J19" s="39">
        <v>6.0466661599999999E-2</v>
      </c>
      <c r="K19" s="40">
        <v>289.0226839</v>
      </c>
      <c r="L19" s="38">
        <v>17.421697470000002</v>
      </c>
      <c r="M19" s="41">
        <v>0.1092204138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1886.9860779999999</v>
      </c>
      <c r="F20" s="35">
        <v>167.07944879999999</v>
      </c>
      <c r="G20" s="37">
        <v>0.99679960499999998</v>
      </c>
      <c r="H20" s="38">
        <v>265.27081140000001</v>
      </c>
      <c r="I20" s="38">
        <v>143.9117157</v>
      </c>
      <c r="J20" s="39">
        <v>0.2697501014</v>
      </c>
      <c r="K20" s="40">
        <v>381.03019990000001</v>
      </c>
      <c r="L20" s="38">
        <v>186.5247727</v>
      </c>
      <c r="M20" s="41">
        <v>0.2867889039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1584.7992839999999</v>
      </c>
      <c r="F21" s="35">
        <v>96.916892390000001</v>
      </c>
      <c r="G21" s="37">
        <v>0.87985399340000003</v>
      </c>
      <c r="H21" s="38">
        <v>227.71169900000001</v>
      </c>
      <c r="I21" s="38">
        <v>92.093730780000001</v>
      </c>
      <c r="J21" s="39">
        <v>0.1892408505</v>
      </c>
      <c r="K21" s="40">
        <v>362.71781820000001</v>
      </c>
      <c r="L21" s="38">
        <v>144.05634459999999</v>
      </c>
      <c r="M21" s="41">
        <v>0.23942038069999999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1890.5364119999999</v>
      </c>
      <c r="F22" s="35">
        <v>147.87193590000001</v>
      </c>
      <c r="G22" s="37">
        <v>0.96964737700000003</v>
      </c>
      <c r="H22" s="38">
        <v>259.91213340000002</v>
      </c>
      <c r="I22" s="38">
        <v>132.57762450000001</v>
      </c>
      <c r="J22" s="39">
        <v>0.251338544</v>
      </c>
      <c r="K22" s="40">
        <v>385.0286673</v>
      </c>
      <c r="L22" s="38">
        <v>183.2808771</v>
      </c>
      <c r="M22" s="41">
        <v>0.28027703329999998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1815.343298</v>
      </c>
      <c r="F23" s="35">
        <v>133.63239429999999</v>
      </c>
      <c r="G23" s="37">
        <v>0.88044496009999995</v>
      </c>
      <c r="H23" s="38">
        <v>264.72492099999999</v>
      </c>
      <c r="I23" s="38">
        <v>127.4491329</v>
      </c>
      <c r="J23" s="39">
        <v>0.25438400500000002</v>
      </c>
      <c r="K23" s="40">
        <v>381.92987190000002</v>
      </c>
      <c r="L23" s="38">
        <v>171.56411979999999</v>
      </c>
      <c r="M23" s="41">
        <v>0.2671035108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1720.8969420000001</v>
      </c>
      <c r="F24" s="35">
        <v>121.55756239999999</v>
      </c>
      <c r="G24" s="37">
        <v>0.92488730829999999</v>
      </c>
      <c r="H24" s="38">
        <v>235.2807723</v>
      </c>
      <c r="I24" s="38">
        <v>99.511073589999995</v>
      </c>
      <c r="J24" s="39">
        <v>0.20905007179999999</v>
      </c>
      <c r="K24" s="40">
        <v>368.43264290000002</v>
      </c>
      <c r="L24" s="38">
        <v>156.88963469999999</v>
      </c>
      <c r="M24" s="41">
        <v>0.25463863339999998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1916.376739</v>
      </c>
      <c r="F25" s="35">
        <v>156.80223280000001</v>
      </c>
      <c r="G25" s="37">
        <v>0.9917985761</v>
      </c>
      <c r="H25" s="38">
        <v>264.81652789999998</v>
      </c>
      <c r="I25" s="38">
        <v>140.29705809999999</v>
      </c>
      <c r="J25" s="39">
        <v>0.26687429579999999</v>
      </c>
      <c r="K25" s="40">
        <v>380.57110929999999</v>
      </c>
      <c r="L25" s="38">
        <v>178.98065320000001</v>
      </c>
      <c r="M25" s="41">
        <v>0.2737286196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1782.1062469999999</v>
      </c>
      <c r="F26" s="35">
        <v>116.1610589</v>
      </c>
      <c r="G26" s="37">
        <v>0.87493085250000002</v>
      </c>
      <c r="H26" s="38">
        <v>261.77560169999998</v>
      </c>
      <c r="I26" s="38">
        <v>119.10846669999999</v>
      </c>
      <c r="J26" s="39">
        <v>0.2490245562</v>
      </c>
      <c r="K26" s="40">
        <v>376.62394069999999</v>
      </c>
      <c r="L26" s="38">
        <v>154.7170519</v>
      </c>
      <c r="M26" s="41">
        <v>0.25081559650000002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1874.0207789999999</v>
      </c>
      <c r="F27" s="35">
        <v>134.60968869999999</v>
      </c>
      <c r="G27" s="37">
        <v>0.9341238167</v>
      </c>
      <c r="H27" s="38">
        <v>265.6596558</v>
      </c>
      <c r="I27" s="38">
        <v>127.7889842</v>
      </c>
      <c r="J27" s="39">
        <v>0.2609256969</v>
      </c>
      <c r="K27" s="40">
        <v>380.72087010000001</v>
      </c>
      <c r="L27" s="38">
        <v>167.02469500000001</v>
      </c>
      <c r="M27" s="41">
        <v>0.2663778711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1825.436461</v>
      </c>
      <c r="F28" s="35">
        <v>145.76273860000001</v>
      </c>
      <c r="G28" s="37">
        <v>0.92230677439999997</v>
      </c>
      <c r="H28" s="38">
        <v>261.652467</v>
      </c>
      <c r="I28" s="38">
        <v>132.51760899999999</v>
      </c>
      <c r="J28" s="39">
        <v>0.25158439310000003</v>
      </c>
      <c r="K28" s="40">
        <v>383.73934309999999</v>
      </c>
      <c r="L28" s="38">
        <v>182.00074140000001</v>
      </c>
      <c r="M28" s="41">
        <v>0.27388216720000003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1772.8935300000001</v>
      </c>
      <c r="F29" s="35">
        <v>160.68754920000001</v>
      </c>
      <c r="G29" s="37">
        <v>1.003610629</v>
      </c>
      <c r="H29" s="38">
        <v>237.18020970000001</v>
      </c>
      <c r="I29" s="38">
        <v>111.70361250000001</v>
      </c>
      <c r="J29" s="39">
        <v>0.2177874024</v>
      </c>
      <c r="K29" s="40">
        <v>376.77372960000002</v>
      </c>
      <c r="L29" s="38">
        <v>177.49372149999999</v>
      </c>
      <c r="M29" s="41">
        <v>0.27211350620000002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1855.9516189999999</v>
      </c>
      <c r="F30" s="35">
        <v>137.01938630000001</v>
      </c>
      <c r="G30" s="37">
        <v>0.95516979999999996</v>
      </c>
      <c r="H30" s="38">
        <v>253.63256960000001</v>
      </c>
      <c r="I30" s="38">
        <v>123.87204850000001</v>
      </c>
      <c r="J30" s="39">
        <v>0.23897098080000001</v>
      </c>
      <c r="K30" s="40">
        <v>384.15840739999999</v>
      </c>
      <c r="L30" s="38">
        <v>178.0402747</v>
      </c>
      <c r="M30" s="41">
        <v>0.27772158089999999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1814.0069739999999</v>
      </c>
      <c r="F31" s="35">
        <v>115.13881499999999</v>
      </c>
      <c r="G31" s="37">
        <v>0.86905229849999999</v>
      </c>
      <c r="H31" s="38">
        <v>262.59850039999998</v>
      </c>
      <c r="I31" s="38">
        <v>115.89431260000001</v>
      </c>
      <c r="J31" s="39">
        <v>0.24468433989999999</v>
      </c>
      <c r="K31" s="40">
        <v>380.57716670000002</v>
      </c>
      <c r="L31" s="38">
        <v>153.5378705</v>
      </c>
      <c r="M31" s="41">
        <v>0.25033438530000002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1510.510869</v>
      </c>
      <c r="F32" s="35">
        <v>87.262641950000003</v>
      </c>
      <c r="G32" s="37">
        <v>0.88459420310000003</v>
      </c>
      <c r="H32" s="38">
        <v>206.40554370000001</v>
      </c>
      <c r="I32" s="38">
        <v>78.685262539999997</v>
      </c>
      <c r="J32" s="39">
        <v>0.16112273320000001</v>
      </c>
      <c r="K32" s="40">
        <v>343.29361540000002</v>
      </c>
      <c r="L32" s="38">
        <v>126.4377128</v>
      </c>
      <c r="M32" s="41">
        <v>0.21490381459999999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1713.43039</v>
      </c>
      <c r="F33" s="35">
        <v>124.0556267</v>
      </c>
      <c r="G33" s="37">
        <v>0.89956438289999996</v>
      </c>
      <c r="H33" s="38">
        <v>240.14154780000001</v>
      </c>
      <c r="I33" s="38">
        <v>110.036205</v>
      </c>
      <c r="J33" s="39">
        <v>0.21405087019999999</v>
      </c>
      <c r="K33" s="40">
        <v>370.8800822</v>
      </c>
      <c r="L33" s="38">
        <v>166.36994480000001</v>
      </c>
      <c r="M33" s="41">
        <v>0.25821412589999998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1435.6462329999999</v>
      </c>
      <c r="F34" s="35">
        <v>74.150639580000004</v>
      </c>
      <c r="G34" s="37">
        <v>0.83977275259999995</v>
      </c>
      <c r="H34" s="38">
        <v>204.48776889999999</v>
      </c>
      <c r="I34" s="38">
        <v>75.351253369999995</v>
      </c>
      <c r="J34" s="39">
        <v>0.1474103031</v>
      </c>
      <c r="K34" s="40">
        <v>331.34507300000001</v>
      </c>
      <c r="L34" s="38">
        <v>113.50840410000001</v>
      </c>
      <c r="M34" s="41">
        <v>0.19180306320000001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1877.9824000000001</v>
      </c>
      <c r="F35" s="35">
        <v>156.2182431</v>
      </c>
      <c r="G35" s="37">
        <v>0.98588124980000003</v>
      </c>
      <c r="H35" s="38">
        <v>264.47723059999998</v>
      </c>
      <c r="I35" s="38">
        <v>138.48204569999999</v>
      </c>
      <c r="J35" s="39">
        <v>0.26769982869999998</v>
      </c>
      <c r="K35" s="40">
        <v>378.77936890000001</v>
      </c>
      <c r="L35" s="38">
        <v>177.2668583</v>
      </c>
      <c r="M35" s="41">
        <v>0.27638715829999999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1621.651188</v>
      </c>
      <c r="F36" s="35">
        <v>115.760307</v>
      </c>
      <c r="G36" s="37">
        <v>0.87055391900000001</v>
      </c>
      <c r="H36" s="38">
        <v>234.53107739999999</v>
      </c>
      <c r="I36" s="38">
        <v>104.99493750000001</v>
      </c>
      <c r="J36" s="39">
        <v>0.20381355030000001</v>
      </c>
      <c r="K36" s="40">
        <v>361.80419380000001</v>
      </c>
      <c r="L36" s="38">
        <v>159.43307039999999</v>
      </c>
      <c r="M36" s="41">
        <v>0.24848636769999999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1860.799489</v>
      </c>
      <c r="F37" s="35">
        <v>157.42384680000001</v>
      </c>
      <c r="G37" s="37">
        <v>1.0018323220000001</v>
      </c>
      <c r="H37" s="38">
        <v>257.7066638</v>
      </c>
      <c r="I37" s="38">
        <v>130.5420388</v>
      </c>
      <c r="J37" s="39">
        <v>0.24813201430000001</v>
      </c>
      <c r="K37" s="40">
        <v>385.9151559</v>
      </c>
      <c r="L37" s="38">
        <v>189.33458049999999</v>
      </c>
      <c r="M37" s="41">
        <v>0.28802285039999997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1494.0918529999999</v>
      </c>
      <c r="F38" s="35">
        <v>119.7339961</v>
      </c>
      <c r="G38" s="37">
        <v>0.90535733460000001</v>
      </c>
      <c r="H38" s="38">
        <v>159.4295904</v>
      </c>
      <c r="I38" s="38">
        <v>66.177507210000002</v>
      </c>
      <c r="J38" s="39">
        <v>9.5489400830000001E-2</v>
      </c>
      <c r="K38" s="40">
        <v>312.18540789999997</v>
      </c>
      <c r="L38" s="38">
        <v>126.2072627</v>
      </c>
      <c r="M38" s="41">
        <v>0.1674456185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1375.13815</v>
      </c>
      <c r="F39" s="35">
        <v>69.342410610000002</v>
      </c>
      <c r="G39" s="37">
        <v>0.80737701839999998</v>
      </c>
      <c r="H39" s="38">
        <v>180.93975409999999</v>
      </c>
      <c r="I39" s="38">
        <v>61.552396350000002</v>
      </c>
      <c r="J39" s="39">
        <v>0.11368096950000001</v>
      </c>
      <c r="K39" s="40">
        <v>303.48806489999998</v>
      </c>
      <c r="L39" s="38">
        <v>95.862510920000005</v>
      </c>
      <c r="M39" s="41">
        <v>0.153498936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1906.1625019999999</v>
      </c>
      <c r="F40" s="35">
        <v>210.14940039999999</v>
      </c>
      <c r="G40" s="37">
        <v>1.0669805240000001</v>
      </c>
      <c r="H40" s="38">
        <v>253.23540610000001</v>
      </c>
      <c r="I40" s="38">
        <v>140.81941019999999</v>
      </c>
      <c r="J40" s="39">
        <v>0.2549806751</v>
      </c>
      <c r="K40" s="40">
        <v>389.4663554</v>
      </c>
      <c r="L40" s="38">
        <v>208.25132099999999</v>
      </c>
      <c r="M40" s="41">
        <v>0.302251135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1201.3956860000001</v>
      </c>
      <c r="F41" s="35">
        <v>21.50785952</v>
      </c>
      <c r="G41" s="37">
        <v>0.65888863799999997</v>
      </c>
      <c r="H41" s="38">
        <v>195.7029</v>
      </c>
      <c r="I41" s="38">
        <v>35.721937560000001</v>
      </c>
      <c r="J41" s="39">
        <v>0.1145471334</v>
      </c>
      <c r="K41" s="40">
        <v>316.14074269999998</v>
      </c>
      <c r="L41" s="38">
        <v>55.344020180000001</v>
      </c>
      <c r="M41" s="41">
        <v>0.1551209301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1385.1923859999999</v>
      </c>
      <c r="F42" s="35">
        <v>79.143231630000002</v>
      </c>
      <c r="G42" s="37">
        <v>0.8352667117</v>
      </c>
      <c r="H42" s="38">
        <v>169.01036680000001</v>
      </c>
      <c r="I42" s="38">
        <v>58.94925456</v>
      </c>
      <c r="J42" s="39">
        <v>9.8262114220000002E-2</v>
      </c>
      <c r="K42" s="40">
        <v>302.25595629999998</v>
      </c>
      <c r="L42" s="38">
        <v>100.86937829999999</v>
      </c>
      <c r="M42" s="41">
        <v>0.14929765270000001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1880.9905530000001</v>
      </c>
      <c r="F43" s="35">
        <v>152.15796789999999</v>
      </c>
      <c r="G43" s="37">
        <v>0.98505846600000002</v>
      </c>
      <c r="H43" s="38">
        <v>262.27519489999997</v>
      </c>
      <c r="I43" s="38">
        <v>135.0871602</v>
      </c>
      <c r="J43" s="39">
        <v>0.2577586979</v>
      </c>
      <c r="K43" s="40">
        <v>384.5578678</v>
      </c>
      <c r="L43" s="38">
        <v>181.31266160000001</v>
      </c>
      <c r="M43" s="41">
        <v>0.28134705840000002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1800.0041040000001</v>
      </c>
      <c r="F44" s="35">
        <v>153.32446949999999</v>
      </c>
      <c r="G44" s="37">
        <v>0.99764859390000005</v>
      </c>
      <c r="H44" s="38">
        <v>254.94318620000001</v>
      </c>
      <c r="I44" s="38">
        <v>126.0603065</v>
      </c>
      <c r="J44" s="39">
        <v>0.25357128639999998</v>
      </c>
      <c r="K44" s="40">
        <v>384.60182989999998</v>
      </c>
      <c r="L44" s="38">
        <v>176.890772</v>
      </c>
      <c r="M44" s="41">
        <v>0.2898096409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1889.973487</v>
      </c>
      <c r="F45" s="35">
        <v>176.01317019999999</v>
      </c>
      <c r="G45" s="37">
        <v>1.0642014710000001</v>
      </c>
      <c r="H45" s="38">
        <v>258.33958680000001</v>
      </c>
      <c r="I45" s="38">
        <v>138.57790180000001</v>
      </c>
      <c r="J45" s="39">
        <v>0.26120601189999998</v>
      </c>
      <c r="K45" s="40">
        <v>387.21046269999999</v>
      </c>
      <c r="L45" s="38">
        <v>192.52070699999999</v>
      </c>
      <c r="M45" s="41">
        <v>0.29931421609999997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1885.198701</v>
      </c>
      <c r="F46" s="35">
        <v>157.3357369</v>
      </c>
      <c r="G46" s="37">
        <v>0.98418183780000001</v>
      </c>
      <c r="H46" s="38">
        <v>258.63086989999999</v>
      </c>
      <c r="I46" s="38">
        <v>136.34011849999999</v>
      </c>
      <c r="J46" s="39">
        <v>0.25230852749999999</v>
      </c>
      <c r="K46" s="40">
        <v>386.16735069999999</v>
      </c>
      <c r="L46" s="38">
        <v>188.57186809999999</v>
      </c>
      <c r="M46" s="41">
        <v>0.2867177165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1576.969079</v>
      </c>
      <c r="F47" s="35">
        <v>118.6851273</v>
      </c>
      <c r="G47" s="37">
        <v>0.95883283289999999</v>
      </c>
      <c r="H47" s="38">
        <v>195.2397014</v>
      </c>
      <c r="I47" s="38">
        <v>82.301566460000004</v>
      </c>
      <c r="J47" s="39">
        <v>0.1499048486</v>
      </c>
      <c r="K47" s="40">
        <v>339.98589629999998</v>
      </c>
      <c r="L47" s="38">
        <v>138.6968176</v>
      </c>
      <c r="M47" s="41">
        <v>0.21327199029999999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1530.174851</v>
      </c>
      <c r="F48" s="35">
        <v>127.9347846</v>
      </c>
      <c r="G48" s="37">
        <v>0.95775174460000001</v>
      </c>
      <c r="H48" s="38">
        <v>170.6071006</v>
      </c>
      <c r="I48" s="38">
        <v>74.488365360000003</v>
      </c>
      <c r="J48" s="39">
        <v>0.1133139549</v>
      </c>
      <c r="K48" s="40">
        <v>320.83191790000001</v>
      </c>
      <c r="L48" s="38">
        <v>134.42691970000001</v>
      </c>
      <c r="M48" s="41">
        <v>0.18375433960000001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1917.720458</v>
      </c>
      <c r="F49" s="35">
        <v>155.18006510000001</v>
      </c>
      <c r="G49" s="37">
        <v>0.99211902559999998</v>
      </c>
      <c r="H49" s="38">
        <v>265.28783809999999</v>
      </c>
      <c r="I49" s="38">
        <v>140.55878250000001</v>
      </c>
      <c r="J49" s="39">
        <v>0.26913520400000002</v>
      </c>
      <c r="K49" s="40">
        <v>381.39341000000002</v>
      </c>
      <c r="L49" s="38">
        <v>178.23002510000001</v>
      </c>
      <c r="M49" s="41">
        <v>0.27740595210000002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1868.3015439999999</v>
      </c>
      <c r="F50" s="35">
        <v>154.4649172</v>
      </c>
      <c r="G50" s="37">
        <v>1.00018505</v>
      </c>
      <c r="H50" s="38">
        <v>256.9934015</v>
      </c>
      <c r="I50" s="38">
        <v>131.48376139999999</v>
      </c>
      <c r="J50" s="39">
        <v>0.24672175800000001</v>
      </c>
      <c r="K50" s="40">
        <v>385.22985030000001</v>
      </c>
      <c r="L50" s="38">
        <v>188.38087160000001</v>
      </c>
      <c r="M50" s="41">
        <v>0.28649560899999998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1679.444645</v>
      </c>
      <c r="F51" s="35">
        <v>125.78363899999999</v>
      </c>
      <c r="G51" s="37">
        <v>0.91510179589999996</v>
      </c>
      <c r="H51" s="38">
        <v>241.5597267</v>
      </c>
      <c r="I51" s="38">
        <v>111.128051</v>
      </c>
      <c r="J51" s="39">
        <v>0.213889731</v>
      </c>
      <c r="K51" s="40">
        <v>378.1256588</v>
      </c>
      <c r="L51" s="38">
        <v>170.54914350000001</v>
      </c>
      <c r="M51" s="41">
        <v>0.26370550970000001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1700.703798</v>
      </c>
      <c r="F52" s="35">
        <v>128.9848614</v>
      </c>
      <c r="G52" s="37">
        <v>0.93190518239999998</v>
      </c>
      <c r="H52" s="38">
        <v>237.23064729999999</v>
      </c>
      <c r="I52" s="38">
        <v>110.8360832</v>
      </c>
      <c r="J52" s="39">
        <v>0.2091339176</v>
      </c>
      <c r="K52" s="40">
        <v>372.34205830000002</v>
      </c>
      <c r="L52" s="38">
        <v>171.28508909999999</v>
      </c>
      <c r="M52" s="41">
        <v>0.25980145049999998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1803.961808</v>
      </c>
      <c r="F53" s="35">
        <v>114.6568182</v>
      </c>
      <c r="G53" s="37">
        <v>0.87827699849999996</v>
      </c>
      <c r="H53" s="38">
        <v>264.06471929999998</v>
      </c>
      <c r="I53" s="38">
        <v>117.4375806</v>
      </c>
      <c r="J53" s="39">
        <v>0.25256531999999998</v>
      </c>
      <c r="K53" s="40">
        <v>378.89931109999998</v>
      </c>
      <c r="L53" s="38">
        <v>155.769248</v>
      </c>
      <c r="M53" s="41">
        <v>0.25709005000000001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1854.0111360000001</v>
      </c>
      <c r="F54" s="35">
        <v>159.4586003</v>
      </c>
      <c r="G54" s="37">
        <v>1.0133161660000001</v>
      </c>
      <c r="H54" s="38">
        <v>261.20641740000002</v>
      </c>
      <c r="I54" s="38">
        <v>135.25141110000001</v>
      </c>
      <c r="J54" s="39">
        <v>0.26365474370000003</v>
      </c>
      <c r="K54" s="40">
        <v>384.79585969999999</v>
      </c>
      <c r="L54" s="38">
        <v>181.5084229</v>
      </c>
      <c r="M54" s="41">
        <v>0.29069524390000001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1920.7582299999999</v>
      </c>
      <c r="F55" s="35">
        <v>172.77457870000001</v>
      </c>
      <c r="G55" s="37">
        <v>1.028603892</v>
      </c>
      <c r="H55" s="38">
        <v>262.75801969999998</v>
      </c>
      <c r="I55" s="38">
        <v>145.06365450000001</v>
      </c>
      <c r="J55" s="39">
        <v>0.26418885339999998</v>
      </c>
      <c r="K55" s="40">
        <v>385.02239659999998</v>
      </c>
      <c r="L55" s="38">
        <v>191.54481329999999</v>
      </c>
      <c r="M55" s="41">
        <v>0.28957695839999997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1880.4534349999999</v>
      </c>
      <c r="F56" s="35">
        <v>165.04829359999999</v>
      </c>
      <c r="G56" s="37">
        <v>1.015607382</v>
      </c>
      <c r="H56" s="38">
        <v>261.62436309999998</v>
      </c>
      <c r="I56" s="38">
        <v>136.69921220000001</v>
      </c>
      <c r="J56" s="39">
        <v>0.26619811430000001</v>
      </c>
      <c r="K56" s="40">
        <v>381.00868789999998</v>
      </c>
      <c r="L56" s="38">
        <v>181.40432200000001</v>
      </c>
      <c r="M56" s="41">
        <v>0.2844291846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1679.2141549999999</v>
      </c>
      <c r="F57" s="35">
        <v>158.03274200000001</v>
      </c>
      <c r="G57" s="37">
        <v>1.0281465510000001</v>
      </c>
      <c r="H57" s="38">
        <v>193.58085249999999</v>
      </c>
      <c r="I57" s="38">
        <v>93.016290089999998</v>
      </c>
      <c r="J57" s="39">
        <v>0.15577931140000001</v>
      </c>
      <c r="K57" s="40">
        <v>347.49455610000001</v>
      </c>
      <c r="L57" s="38">
        <v>160.33616190000001</v>
      </c>
      <c r="M57" s="41">
        <v>0.228791353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1778.6146679999999</v>
      </c>
      <c r="F58" s="35">
        <v>128.58916980000001</v>
      </c>
      <c r="G58" s="37">
        <v>0.88938139959999996</v>
      </c>
      <c r="H58" s="38">
        <v>262.1823028</v>
      </c>
      <c r="I58" s="38">
        <v>125.5304445</v>
      </c>
      <c r="J58" s="39">
        <v>0.25088701610000003</v>
      </c>
      <c r="K58" s="40">
        <v>380.22078269999997</v>
      </c>
      <c r="L58" s="38">
        <v>168.0968622</v>
      </c>
      <c r="M58" s="41">
        <v>0.26474444660000002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1690.658698</v>
      </c>
      <c r="F59" s="35">
        <v>123.8891331</v>
      </c>
      <c r="G59" s="37">
        <v>0.94265960230000001</v>
      </c>
      <c r="H59" s="38">
        <v>222.56542390000001</v>
      </c>
      <c r="I59" s="38">
        <v>94.698742679999995</v>
      </c>
      <c r="J59" s="39">
        <v>0.19234754109999999</v>
      </c>
      <c r="K59" s="40">
        <v>363.24932610000002</v>
      </c>
      <c r="L59" s="38">
        <v>154.62790649999999</v>
      </c>
      <c r="M59" s="41">
        <v>0.24856545799999999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1538.788069</v>
      </c>
      <c r="F60" s="35">
        <v>119.9670394</v>
      </c>
      <c r="G60" s="37">
        <v>0.97153882499999999</v>
      </c>
      <c r="H60" s="38">
        <v>180.15137569999999</v>
      </c>
      <c r="I60" s="38">
        <v>74.651343299999994</v>
      </c>
      <c r="J60" s="39">
        <v>0.12536924360000001</v>
      </c>
      <c r="K60" s="40">
        <v>323.8704358</v>
      </c>
      <c r="L60" s="38">
        <v>129.96477949999999</v>
      </c>
      <c r="M60" s="41">
        <v>0.19012309199999999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1580.9967999999999</v>
      </c>
      <c r="F61" s="35">
        <v>104.89559439999999</v>
      </c>
      <c r="G61" s="37">
        <v>0.86168382030000001</v>
      </c>
      <c r="H61" s="38">
        <v>232.1689537</v>
      </c>
      <c r="I61" s="38">
        <v>99.919415090000001</v>
      </c>
      <c r="J61" s="39">
        <v>0.19831219829999999</v>
      </c>
      <c r="K61" s="40">
        <v>357.62918139999999</v>
      </c>
      <c r="L61" s="38">
        <v>148.6577614</v>
      </c>
      <c r="M61" s="41">
        <v>0.2442519464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1805.593578</v>
      </c>
      <c r="F62" s="35">
        <v>161.9563359</v>
      </c>
      <c r="G62" s="37">
        <v>0.99628251219999997</v>
      </c>
      <c r="H62" s="38">
        <v>258.82658149999997</v>
      </c>
      <c r="I62" s="38">
        <v>132.24074759999999</v>
      </c>
      <c r="J62" s="39">
        <v>0.26118453359999999</v>
      </c>
      <c r="K62" s="40">
        <v>385.5318494</v>
      </c>
      <c r="L62" s="38">
        <v>179.23549740000001</v>
      </c>
      <c r="M62" s="41">
        <v>0.29084638810000002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1589.5096570000001</v>
      </c>
      <c r="F63" s="35">
        <v>130.60296679999999</v>
      </c>
      <c r="G63" s="37">
        <v>0.98142510039999997</v>
      </c>
      <c r="H63" s="38">
        <v>183.8937607</v>
      </c>
      <c r="I63" s="38">
        <v>80.411761429999999</v>
      </c>
      <c r="J63" s="39">
        <v>0.13533571420000001</v>
      </c>
      <c r="K63" s="40">
        <v>335.04890740000002</v>
      </c>
      <c r="L63" s="38">
        <v>140.56698589999999</v>
      </c>
      <c r="M63" s="41">
        <v>0.20610261539999999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1766.289706</v>
      </c>
      <c r="F64" s="35">
        <v>143.6766897</v>
      </c>
      <c r="G64" s="37">
        <v>0.95851839149999996</v>
      </c>
      <c r="H64" s="38">
        <v>243.4920501</v>
      </c>
      <c r="I64" s="38">
        <v>113.4315059</v>
      </c>
      <c r="J64" s="39">
        <v>0.22503779500000001</v>
      </c>
      <c r="K64" s="40">
        <v>379.69803450000001</v>
      </c>
      <c r="L64" s="38">
        <v>176.17975899999999</v>
      </c>
      <c r="M64" s="41">
        <v>0.27406893030000001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1940.6622870000001</v>
      </c>
      <c r="F65" s="35">
        <v>167.4373392</v>
      </c>
      <c r="G65" s="37">
        <v>1.0261531530000001</v>
      </c>
      <c r="H65" s="38">
        <v>254.9188814</v>
      </c>
      <c r="I65" s="38">
        <v>138.2556529</v>
      </c>
      <c r="J65" s="39">
        <v>0.24529562399999999</v>
      </c>
      <c r="K65" s="40">
        <v>384.33909319999998</v>
      </c>
      <c r="L65" s="38">
        <v>193.5577194</v>
      </c>
      <c r="M65" s="41">
        <v>0.2831607431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1550.8284020000001</v>
      </c>
      <c r="F66" s="35">
        <v>120.18392609999999</v>
      </c>
      <c r="G66" s="37">
        <v>0.96910543829999996</v>
      </c>
      <c r="H66" s="38">
        <v>183.78196399999999</v>
      </c>
      <c r="I66" s="38">
        <v>76.119463589999995</v>
      </c>
      <c r="J66" s="39">
        <v>0.1320264474</v>
      </c>
      <c r="K66" s="40">
        <v>327.525983</v>
      </c>
      <c r="L66" s="38">
        <v>131.1319877</v>
      </c>
      <c r="M66" s="41">
        <v>0.1964488643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1914.538006</v>
      </c>
      <c r="F67" s="35">
        <v>182.5814943</v>
      </c>
      <c r="G67" s="37">
        <v>1.0487183980000001</v>
      </c>
      <c r="H67" s="38">
        <v>262.68308189999999</v>
      </c>
      <c r="I67" s="38">
        <v>146.8749631</v>
      </c>
      <c r="J67" s="39">
        <v>0.2667666239</v>
      </c>
      <c r="K67" s="40">
        <v>385.87618730000003</v>
      </c>
      <c r="L67" s="38">
        <v>198.96307809999999</v>
      </c>
      <c r="M67" s="41">
        <v>0.2973980396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1903.2373729999999</v>
      </c>
      <c r="F68" s="35">
        <v>174.5647596</v>
      </c>
      <c r="G68" s="37">
        <v>1.0281698420000001</v>
      </c>
      <c r="H68" s="38">
        <v>261.09628220000002</v>
      </c>
      <c r="I68" s="38">
        <v>142.4008221</v>
      </c>
      <c r="J68" s="39">
        <v>0.26019631129999998</v>
      </c>
      <c r="K68" s="40">
        <v>386.289332</v>
      </c>
      <c r="L68" s="38">
        <v>197.15025059999999</v>
      </c>
      <c r="M68" s="41">
        <v>0.2939645702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1849.5067280000001</v>
      </c>
      <c r="F69" s="35">
        <v>145.21965209999999</v>
      </c>
      <c r="G69" s="37">
        <v>0.93230372309999998</v>
      </c>
      <c r="H69" s="38">
        <v>262.26112569999998</v>
      </c>
      <c r="I69" s="38">
        <v>132.06325659999999</v>
      </c>
      <c r="J69" s="39">
        <v>0.25467603119999999</v>
      </c>
      <c r="K69" s="40">
        <v>383.83449739999998</v>
      </c>
      <c r="L69" s="38">
        <v>180.071775</v>
      </c>
      <c r="M69" s="41">
        <v>0.27682104270000002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1894.7931860000001</v>
      </c>
      <c r="F70" s="35">
        <v>189.0560672</v>
      </c>
      <c r="G70" s="37">
        <v>1.051264373</v>
      </c>
      <c r="H70" s="38">
        <v>261.18717320000002</v>
      </c>
      <c r="I70" s="38">
        <v>143.85097529999999</v>
      </c>
      <c r="J70" s="39">
        <v>0.26954447139999999</v>
      </c>
      <c r="K70" s="40">
        <v>384.55076150000002</v>
      </c>
      <c r="L70" s="38">
        <v>193.18014109999999</v>
      </c>
      <c r="M70" s="41">
        <v>0.29333965550000002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1408.2294899999999</v>
      </c>
      <c r="F71" s="35">
        <v>93.671476029999994</v>
      </c>
      <c r="G71" s="37">
        <v>0.84820193050000003</v>
      </c>
      <c r="H71" s="38">
        <v>162.79869629999999</v>
      </c>
      <c r="I71" s="38">
        <v>60.164358280000002</v>
      </c>
      <c r="J71" s="39">
        <v>9.509943773E-2</v>
      </c>
      <c r="K71" s="40">
        <v>303.73588039999999</v>
      </c>
      <c r="L71" s="38">
        <v>109.401844</v>
      </c>
      <c r="M71" s="41">
        <v>0.15327685539999999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1300.4489430000001</v>
      </c>
      <c r="F72" s="35">
        <v>53.106695600000002</v>
      </c>
      <c r="G72" s="37">
        <v>0.76405967990000001</v>
      </c>
      <c r="H72" s="38">
        <v>202.60695150000001</v>
      </c>
      <c r="I72" s="38">
        <v>63.29111228</v>
      </c>
      <c r="J72" s="39">
        <v>0.138944818</v>
      </c>
      <c r="K72" s="40">
        <v>324.50583699999999</v>
      </c>
      <c r="L72" s="38">
        <v>94.831763510000002</v>
      </c>
      <c r="M72" s="41">
        <v>0.17785045320000001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1861.6020510000001</v>
      </c>
      <c r="F73" s="35">
        <v>143.9231091</v>
      </c>
      <c r="G73" s="37">
        <v>0.96166057620000001</v>
      </c>
      <c r="H73" s="38">
        <v>259.4741674</v>
      </c>
      <c r="I73" s="38">
        <v>130.50052389999999</v>
      </c>
      <c r="J73" s="39">
        <v>0.25123718039999998</v>
      </c>
      <c r="K73" s="40">
        <v>384.76002570000003</v>
      </c>
      <c r="L73" s="38">
        <v>178.93191150000001</v>
      </c>
      <c r="M73" s="41">
        <v>0.27974239709999998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1765.879283</v>
      </c>
      <c r="F74" s="35">
        <v>137.36084990000001</v>
      </c>
      <c r="G74" s="37">
        <v>0.94106875469999995</v>
      </c>
      <c r="H74" s="38">
        <v>247.4631498</v>
      </c>
      <c r="I74" s="38">
        <v>119.694613</v>
      </c>
      <c r="J74" s="39">
        <v>0.2266647725</v>
      </c>
      <c r="K74" s="40">
        <v>382.1488698</v>
      </c>
      <c r="L74" s="38">
        <v>179.28115349999999</v>
      </c>
      <c r="M74" s="41">
        <v>0.27290297120000001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1908.139185</v>
      </c>
      <c r="F75" s="35">
        <v>166.97089890000001</v>
      </c>
      <c r="G75" s="37">
        <v>1.008294171</v>
      </c>
      <c r="H75" s="38">
        <v>260.41428880000001</v>
      </c>
      <c r="I75" s="38">
        <v>141.34858560000001</v>
      </c>
      <c r="J75" s="39">
        <v>0.25852410209999999</v>
      </c>
      <c r="K75" s="40">
        <v>385.49012329999999</v>
      </c>
      <c r="L75" s="38">
        <v>190.92447139999999</v>
      </c>
      <c r="M75" s="41">
        <v>0.28828768170000002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1791.3625810000001</v>
      </c>
      <c r="F76" s="35">
        <v>143.2113555</v>
      </c>
      <c r="G76" s="37">
        <v>0.9653717127</v>
      </c>
      <c r="H76" s="38">
        <v>245.54348289999999</v>
      </c>
      <c r="I76" s="38">
        <v>118.5464673</v>
      </c>
      <c r="J76" s="39">
        <v>0.22679965630000001</v>
      </c>
      <c r="K76" s="40">
        <v>377.53363009999998</v>
      </c>
      <c r="L76" s="38">
        <v>179.60053790000001</v>
      </c>
      <c r="M76" s="41">
        <v>0.27283482619999999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1874.7294220000001</v>
      </c>
      <c r="F77" s="35">
        <v>146.6060794</v>
      </c>
      <c r="G77" s="37">
        <v>0.93744281979999999</v>
      </c>
      <c r="H77" s="38">
        <v>266.15554090000001</v>
      </c>
      <c r="I77" s="38">
        <v>133.97667150000001</v>
      </c>
      <c r="J77" s="39">
        <v>0.2609341127</v>
      </c>
      <c r="K77" s="40">
        <v>383.34098890000001</v>
      </c>
      <c r="L77" s="38">
        <v>179.181556</v>
      </c>
      <c r="M77" s="41">
        <v>0.27535110070000002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1781.900633</v>
      </c>
      <c r="F78" s="35">
        <v>155.1810443</v>
      </c>
      <c r="G78" s="37">
        <v>0.95338719049999998</v>
      </c>
      <c r="H78" s="38">
        <v>242.56013909999999</v>
      </c>
      <c r="I78" s="38">
        <v>113.6174156</v>
      </c>
      <c r="J78" s="39">
        <v>0.22782187440000001</v>
      </c>
      <c r="K78" s="40">
        <v>381.76135679999999</v>
      </c>
      <c r="L78" s="38">
        <v>178.4284864</v>
      </c>
      <c r="M78" s="41">
        <v>0.27712571629999999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1852.434491</v>
      </c>
      <c r="F79" s="35">
        <v>172.1024271</v>
      </c>
      <c r="G79" s="37">
        <v>1.009532203</v>
      </c>
      <c r="H79" s="38">
        <v>249.71063419999999</v>
      </c>
      <c r="I79" s="38">
        <v>126.4415226</v>
      </c>
      <c r="J79" s="39">
        <v>0.24138843660000001</v>
      </c>
      <c r="K79" s="40">
        <v>384.690968</v>
      </c>
      <c r="L79" s="38">
        <v>191.14697530000001</v>
      </c>
      <c r="M79" s="41">
        <v>0.28860540140000002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1679.1463940000001</v>
      </c>
      <c r="F80" s="35">
        <v>116.9006747</v>
      </c>
      <c r="G80" s="37">
        <v>0.88402879759999997</v>
      </c>
      <c r="H80" s="38">
        <v>232.1410631</v>
      </c>
      <c r="I80" s="38">
        <v>100.578869</v>
      </c>
      <c r="J80" s="39">
        <v>0.20101181460000001</v>
      </c>
      <c r="K80" s="40">
        <v>365.71615100000002</v>
      </c>
      <c r="L80" s="38">
        <v>158.94636120000001</v>
      </c>
      <c r="M80" s="41">
        <v>0.2465545089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1837.3416340000001</v>
      </c>
      <c r="F81" s="35">
        <v>197.44535730000001</v>
      </c>
      <c r="G81" s="37">
        <v>1.0696718140000001</v>
      </c>
      <c r="H81" s="38">
        <v>236.6307209</v>
      </c>
      <c r="I81" s="38">
        <v>124.97472</v>
      </c>
      <c r="J81" s="39">
        <v>0.2297379195</v>
      </c>
      <c r="K81" s="40">
        <v>376.06009160000002</v>
      </c>
      <c r="L81" s="38">
        <v>195.11769100000001</v>
      </c>
      <c r="M81" s="41">
        <v>0.28820393830000002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1815.2842579999999</v>
      </c>
      <c r="F82" s="35">
        <v>151.6475567</v>
      </c>
      <c r="G82" s="37">
        <v>0.93529988990000001</v>
      </c>
      <c r="H82" s="38">
        <v>261.98511130000003</v>
      </c>
      <c r="I82" s="38">
        <v>135.95828510000001</v>
      </c>
      <c r="J82" s="39">
        <v>0.25263782940000001</v>
      </c>
      <c r="K82" s="40">
        <v>386.5143291</v>
      </c>
      <c r="L82" s="38">
        <v>185.25344279999999</v>
      </c>
      <c r="M82" s="41">
        <v>0.27620156559999998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1571.6193410000001</v>
      </c>
      <c r="F83" s="35">
        <v>91.31989222</v>
      </c>
      <c r="G83" s="37">
        <v>0.79360699489999997</v>
      </c>
      <c r="H83" s="38">
        <v>218.5390707</v>
      </c>
      <c r="I83" s="38">
        <v>85.217469309999998</v>
      </c>
      <c r="J83" s="39">
        <v>0.17869331960000001</v>
      </c>
      <c r="K83" s="40">
        <v>356.82829429999998</v>
      </c>
      <c r="L83" s="38">
        <v>135.88369990000001</v>
      </c>
      <c r="M83" s="41">
        <v>0.22500815900000001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1885.854981</v>
      </c>
      <c r="F84" s="35">
        <v>150.36280479999999</v>
      </c>
      <c r="G84" s="37">
        <v>0.96598728489999997</v>
      </c>
      <c r="H84" s="38">
        <v>264.99443760000003</v>
      </c>
      <c r="I84" s="38">
        <v>135.1688509</v>
      </c>
      <c r="J84" s="39">
        <v>0.2618747716</v>
      </c>
      <c r="K84" s="40">
        <v>380.11284010000003</v>
      </c>
      <c r="L84" s="38">
        <v>176.72912640000001</v>
      </c>
      <c r="M84" s="41">
        <v>0.2720855278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1881.0171069999999</v>
      </c>
      <c r="F85" s="35">
        <v>144.91882720000001</v>
      </c>
      <c r="G85" s="37">
        <v>0.96755864550000004</v>
      </c>
      <c r="H85" s="38">
        <v>256.15909149999999</v>
      </c>
      <c r="I85" s="38">
        <v>128.88877500000001</v>
      </c>
      <c r="J85" s="39">
        <v>0.24225012260000001</v>
      </c>
      <c r="K85" s="40">
        <v>386.55886679999998</v>
      </c>
      <c r="L85" s="38">
        <v>182.7474651</v>
      </c>
      <c r="M85" s="41">
        <v>0.27987781509999998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1922.9818310000001</v>
      </c>
      <c r="F86" s="35">
        <v>171.2030906</v>
      </c>
      <c r="G86" s="37">
        <v>1.000403784</v>
      </c>
      <c r="H86" s="38">
        <v>267.4107879</v>
      </c>
      <c r="I86" s="38">
        <v>148.0463551</v>
      </c>
      <c r="J86" s="39">
        <v>0.27284863809999998</v>
      </c>
      <c r="K86" s="40">
        <v>381.67854890000001</v>
      </c>
      <c r="L86" s="38">
        <v>187.95256610000001</v>
      </c>
      <c r="M86" s="41">
        <v>0.284676657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1771.801258</v>
      </c>
      <c r="F87" s="35">
        <v>179.76525079999999</v>
      </c>
      <c r="G87" s="37">
        <v>1.0597113339999999</v>
      </c>
      <c r="H87" s="38">
        <v>223.38408100000001</v>
      </c>
      <c r="I87" s="38">
        <v>111.5156265</v>
      </c>
      <c r="J87" s="39">
        <v>0.20360739859999999</v>
      </c>
      <c r="K87" s="40">
        <v>372.08403329999999</v>
      </c>
      <c r="L87" s="38">
        <v>184.2073642</v>
      </c>
      <c r="M87" s="41">
        <v>0.2708439755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1785.9355230000001</v>
      </c>
      <c r="F88" s="35">
        <v>125.05326580000001</v>
      </c>
      <c r="G88" s="37">
        <v>0.89440833870000003</v>
      </c>
      <c r="H88" s="38">
        <v>262.20888059999999</v>
      </c>
      <c r="I88" s="38">
        <v>123.1705852</v>
      </c>
      <c r="J88" s="39">
        <v>0.24816563629999999</v>
      </c>
      <c r="K88" s="40">
        <v>380.7426486</v>
      </c>
      <c r="L88" s="38">
        <v>163.008531</v>
      </c>
      <c r="M88" s="41">
        <v>0.26051142980000003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1834.996619</v>
      </c>
      <c r="F89" s="35">
        <v>141.04736159999999</v>
      </c>
      <c r="G89" s="37">
        <v>0.95379471289999995</v>
      </c>
      <c r="H89" s="38">
        <v>254.15483359999999</v>
      </c>
      <c r="I89" s="38">
        <v>125.45297069999999</v>
      </c>
      <c r="J89" s="39">
        <v>0.23926958640000001</v>
      </c>
      <c r="K89" s="40">
        <v>384.37610069999999</v>
      </c>
      <c r="L89" s="38">
        <v>180.32219689999999</v>
      </c>
      <c r="M89" s="41">
        <v>0.27871447490000001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1902.0922519999999</v>
      </c>
      <c r="F90" s="35">
        <v>191.5338433</v>
      </c>
      <c r="G90" s="37">
        <v>1.042062971</v>
      </c>
      <c r="H90" s="38">
        <v>256.54165719999997</v>
      </c>
      <c r="I90" s="38">
        <v>140.75123840000001</v>
      </c>
      <c r="J90" s="39">
        <v>0.25910413300000001</v>
      </c>
      <c r="K90" s="40">
        <v>388.09381009999998</v>
      </c>
      <c r="L90" s="38">
        <v>201.75050110000001</v>
      </c>
      <c r="M90" s="41">
        <v>0.29997037230000001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0F86939-7CF5-4B7A-9A4B-A59EC7D5C0A4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059B11C8-3E04-4C7F-99DD-219899B24001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D1CBAFDA-1DC1-483E-A161-3BE28938D979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1E6AD3EC-CADA-42EB-85C1-319B26B449AB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7F811A64-06CE-4D79-81CF-20E8E1EB0484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AF698AFE-9778-4840-9F24-6147D7BF088D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5ECFB27A-65CF-4855-A795-B93ABDD7C5EF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9B82BD51-C718-4759-8DEF-EB9BEE4ADFCB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A4A66ACF-4B90-4894-B201-8F7FD5143E06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4CA07BAC-315E-416A-8D93-72B5DF3C1D22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558B1915-2E60-4F45-915D-855147B66A7F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B6580DD1-F02F-492D-A903-B1FA910B0D23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Y1001"/>
  <sheetViews>
    <sheetView workbookViewId="0"/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1705.1180403214353</v>
      </c>
      <c r="F3" s="35">
        <f t="shared" ref="F3:M3" si="0">SUMPRODUCT($D$4:$D$102, F$4:F$102)</f>
        <v>118.16235341799833</v>
      </c>
      <c r="G3" s="36">
        <f t="shared" si="0"/>
        <v>0.88672530678826522</v>
      </c>
      <c r="H3" s="35">
        <f t="shared" si="0"/>
        <v>22.747985438766623</v>
      </c>
      <c r="I3" s="35">
        <f t="shared" si="0"/>
        <v>-14.01799296104535</v>
      </c>
      <c r="J3" s="36">
        <f t="shared" si="0"/>
        <v>-8.2594459285625893E-2</v>
      </c>
      <c r="K3" s="35">
        <f t="shared" si="0"/>
        <v>169.56170337366137</v>
      </c>
      <c r="L3" s="35">
        <f t="shared" si="0"/>
        <v>43.430744085658553</v>
      </c>
      <c r="M3" s="36">
        <f t="shared" si="0"/>
        <v>2.4554758382000649E-2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1422.008497</v>
      </c>
      <c r="F4" s="35">
        <v>59.739294530000002</v>
      </c>
      <c r="G4" s="37">
        <v>0.73514771489999997</v>
      </c>
      <c r="H4" s="38">
        <v>22.907624219999999</v>
      </c>
      <c r="I4" s="38">
        <v>-13.45356827</v>
      </c>
      <c r="J4" s="39">
        <v>-8.5253512419999997E-2</v>
      </c>
      <c r="K4" s="40">
        <v>146.09589790000001</v>
      </c>
      <c r="L4" s="38">
        <v>1.913264751</v>
      </c>
      <c r="M4" s="41">
        <v>-2.5610221039999999E-2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1768.3747040000001</v>
      </c>
      <c r="F5" s="35">
        <v>111.910639</v>
      </c>
      <c r="G5" s="37">
        <v>0.85932371510000005</v>
      </c>
      <c r="H5" s="38">
        <v>50.49205199</v>
      </c>
      <c r="I5" s="38">
        <v>-13.95821471</v>
      </c>
      <c r="J5" s="39">
        <v>-6.0932367039999998E-2</v>
      </c>
      <c r="K5" s="40">
        <v>182.2996746</v>
      </c>
      <c r="L5" s="38">
        <v>23.885276749999999</v>
      </c>
      <c r="M5" s="41">
        <v>1.2007120830000001E-2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1523.3648000000001</v>
      </c>
      <c r="F6" s="35">
        <v>87.618831589999999</v>
      </c>
      <c r="G6" s="37">
        <v>0.84280330879999998</v>
      </c>
      <c r="H6" s="38">
        <v>-3.414678044</v>
      </c>
      <c r="I6" s="38">
        <v>-18.529245230000001</v>
      </c>
      <c r="J6" s="39">
        <v>-0.1128000076</v>
      </c>
      <c r="K6" s="40">
        <v>128.96628430000001</v>
      </c>
      <c r="L6" s="38">
        <v>10.18251433</v>
      </c>
      <c r="M6" s="41">
        <v>-2.9123423700000001E-2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1373.5817790000001</v>
      </c>
      <c r="F7" s="35">
        <v>71.157750320000005</v>
      </c>
      <c r="G7" s="37">
        <v>0.78156466530000002</v>
      </c>
      <c r="H7" s="38">
        <v>-12.569472340000001</v>
      </c>
      <c r="I7" s="38">
        <v>-20.33239708</v>
      </c>
      <c r="J7" s="39">
        <v>-0.1230146615</v>
      </c>
      <c r="K7" s="40">
        <v>110.14366680000001</v>
      </c>
      <c r="L7" s="38">
        <v>-3.9902019499999997E-2</v>
      </c>
      <c r="M7" s="41">
        <v>-5.0682300130000003E-2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1634.5501810000001</v>
      </c>
      <c r="F8" s="35">
        <v>98.873359969999996</v>
      </c>
      <c r="G8" s="37">
        <v>0.83351522860000005</v>
      </c>
      <c r="H8" s="38">
        <v>35.20913943</v>
      </c>
      <c r="I8" s="38">
        <v>-13.921694759999999</v>
      </c>
      <c r="J8" s="39">
        <v>-6.9926888729999997E-2</v>
      </c>
      <c r="K8" s="40">
        <v>168.27684249999999</v>
      </c>
      <c r="L8" s="38">
        <v>18.921157650000001</v>
      </c>
      <c r="M8" s="41">
        <v>6.2206382379999996E-3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1748.6668850000001</v>
      </c>
      <c r="F9" s="35">
        <v>138.13906940000001</v>
      </c>
      <c r="G9" s="37">
        <v>0.91602633450000004</v>
      </c>
      <c r="H9" s="38">
        <v>18.33774317</v>
      </c>
      <c r="I9" s="38">
        <v>-16.49067149</v>
      </c>
      <c r="J9" s="39">
        <v>-8.7377041890000007E-2</v>
      </c>
      <c r="K9" s="40">
        <v>179.24602859999999</v>
      </c>
      <c r="L9" s="38">
        <v>48.767545079999998</v>
      </c>
      <c r="M9" s="41">
        <v>3.5543355249999999E-2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1864.871423</v>
      </c>
      <c r="F10" s="35">
        <v>145.2945163</v>
      </c>
      <c r="G10" s="37">
        <v>0.95884399239999996</v>
      </c>
      <c r="H10" s="38">
        <v>42.18390763</v>
      </c>
      <c r="I10" s="38">
        <v>-12.925390910000001</v>
      </c>
      <c r="J10" s="39">
        <v>-6.2264214700000001E-2</v>
      </c>
      <c r="K10" s="40">
        <v>193.89916120000001</v>
      </c>
      <c r="L10" s="38">
        <v>68.96840229</v>
      </c>
      <c r="M10" s="41">
        <v>6.0111034629999997E-2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1841.547918</v>
      </c>
      <c r="F11" s="35">
        <v>139.17358530000001</v>
      </c>
      <c r="G11" s="37">
        <v>0.92979034279999995</v>
      </c>
      <c r="H11" s="38">
        <v>38.810657910000003</v>
      </c>
      <c r="I11" s="38">
        <v>-12.823006060000001</v>
      </c>
      <c r="J11" s="39">
        <v>-6.5905292759999998E-2</v>
      </c>
      <c r="K11" s="40">
        <v>202.55684360000001</v>
      </c>
      <c r="L11" s="38">
        <v>72.319594190000004</v>
      </c>
      <c r="M11" s="41">
        <v>6.7577320400000002E-2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1359.333519</v>
      </c>
      <c r="F12" s="35">
        <v>59.059633159999997</v>
      </c>
      <c r="G12" s="37">
        <v>0.76163150759999998</v>
      </c>
      <c r="H12" s="38">
        <v>27.129922109999999</v>
      </c>
      <c r="I12" s="38">
        <v>-12.66754837</v>
      </c>
      <c r="J12" s="39">
        <v>-7.3452822259999995E-2</v>
      </c>
      <c r="K12" s="40">
        <v>147.9843735</v>
      </c>
      <c r="L12" s="38">
        <v>-0.68139085769999996</v>
      </c>
      <c r="M12" s="41">
        <v>-1.76096668E-2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1814.897811</v>
      </c>
      <c r="F13" s="35">
        <v>117.8242559</v>
      </c>
      <c r="G13" s="37">
        <v>0.88956717929999995</v>
      </c>
      <c r="H13" s="38">
        <v>48.266145649999999</v>
      </c>
      <c r="I13" s="38">
        <v>-12.21559386</v>
      </c>
      <c r="J13" s="39">
        <v>-5.8638050800000001E-2</v>
      </c>
      <c r="K13" s="40">
        <v>185.19443570000001</v>
      </c>
      <c r="L13" s="38">
        <v>39.719966360000001</v>
      </c>
      <c r="M13" s="41">
        <v>3.2479199540000003E-2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1486.6812379999999</v>
      </c>
      <c r="F14" s="35">
        <v>64.809942149999998</v>
      </c>
      <c r="G14" s="37">
        <v>0.73962047279999998</v>
      </c>
      <c r="H14" s="38">
        <v>14.176994609999999</v>
      </c>
      <c r="I14" s="38">
        <v>-14.728388600000001</v>
      </c>
      <c r="J14" s="39">
        <v>-9.5631256740000004E-2</v>
      </c>
      <c r="K14" s="40">
        <v>139.2152408</v>
      </c>
      <c r="L14" s="38">
        <v>4.2025424960000004</v>
      </c>
      <c r="M14" s="41">
        <v>-2.6818377179999998E-2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1807.977758</v>
      </c>
      <c r="F15" s="35">
        <v>143.48024169999999</v>
      </c>
      <c r="G15" s="37">
        <v>0.93656854980000004</v>
      </c>
      <c r="H15" s="38">
        <v>31.473169039999998</v>
      </c>
      <c r="I15" s="38">
        <v>-13.73289065</v>
      </c>
      <c r="J15" s="39">
        <v>-7.3646995399999998E-2</v>
      </c>
      <c r="K15" s="40">
        <v>187.7109466</v>
      </c>
      <c r="L15" s="38">
        <v>58.434827179999999</v>
      </c>
      <c r="M15" s="41">
        <v>4.749440555E-2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1677.2034550000001</v>
      </c>
      <c r="F16" s="35">
        <v>103.6182539</v>
      </c>
      <c r="G16" s="37">
        <v>0.82094599869999996</v>
      </c>
      <c r="H16" s="38">
        <v>44.244581400000001</v>
      </c>
      <c r="I16" s="38">
        <v>-15.28320107</v>
      </c>
      <c r="J16" s="39">
        <v>-6.4726698400000005E-2</v>
      </c>
      <c r="K16" s="40">
        <v>162.22122830000001</v>
      </c>
      <c r="L16" s="38">
        <v>13.39663367</v>
      </c>
      <c r="M16" s="41">
        <v>-2.1590846499999999E-3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1637.4645379999999</v>
      </c>
      <c r="F17" s="35">
        <v>125.3611397</v>
      </c>
      <c r="G17" s="37">
        <v>0.91256245120000001</v>
      </c>
      <c r="H17" s="38">
        <v>-3.5968114519999999</v>
      </c>
      <c r="I17" s="38">
        <v>-23.848097320000001</v>
      </c>
      <c r="J17" s="39">
        <v>-0.1152704707</v>
      </c>
      <c r="K17" s="40">
        <v>136.367672</v>
      </c>
      <c r="L17" s="38">
        <v>19.586345479999999</v>
      </c>
      <c r="M17" s="41">
        <v>-1.9825410969999999E-2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1416.300303</v>
      </c>
      <c r="F18" s="35">
        <v>73.472270820000006</v>
      </c>
      <c r="G18" s="37">
        <v>0.8131637665</v>
      </c>
      <c r="H18" s="38">
        <v>-10.461738540000001</v>
      </c>
      <c r="I18" s="38">
        <v>-19.567779300000002</v>
      </c>
      <c r="J18" s="39">
        <v>-0.1195874233</v>
      </c>
      <c r="K18" s="40">
        <v>112.1274208</v>
      </c>
      <c r="L18" s="38">
        <v>1.7919099329999999</v>
      </c>
      <c r="M18" s="41">
        <v>-4.4906341430000003E-2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1026.7495100000001</v>
      </c>
      <c r="F19" s="35">
        <v>5.1513669970000002</v>
      </c>
      <c r="G19" s="37">
        <v>0.61689263500000002</v>
      </c>
      <c r="H19" s="38">
        <v>3.9479034369999999</v>
      </c>
      <c r="I19" s="38">
        <v>-0.2254881859</v>
      </c>
      <c r="J19" s="39">
        <v>-5.9917603219999997E-2</v>
      </c>
      <c r="K19" s="40">
        <v>118.574032</v>
      </c>
      <c r="L19" s="38">
        <v>-1.6359761239999999</v>
      </c>
      <c r="M19" s="41">
        <v>-2.323593014E-2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1811.895395</v>
      </c>
      <c r="F20" s="35">
        <v>128.34395119999999</v>
      </c>
      <c r="G20" s="37">
        <v>0.90066328659999995</v>
      </c>
      <c r="H20" s="38">
        <v>36.724756110000001</v>
      </c>
      <c r="I20" s="38">
        <v>-9.3431932930000006</v>
      </c>
      <c r="J20" s="39">
        <v>-6.5063391540000001E-2</v>
      </c>
      <c r="K20" s="40">
        <v>209.283447</v>
      </c>
      <c r="L20" s="38">
        <v>79.890114159999996</v>
      </c>
      <c r="M20" s="41">
        <v>8.0706926720000002E-2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1518.551003</v>
      </c>
      <c r="F21" s="35">
        <v>72.879544780000003</v>
      </c>
      <c r="G21" s="37">
        <v>0.79574868519999997</v>
      </c>
      <c r="H21" s="38">
        <v>23.773494410000001</v>
      </c>
      <c r="I21" s="38">
        <v>-14.89041991</v>
      </c>
      <c r="J21" s="39">
        <v>-8.2484259840000004E-2</v>
      </c>
      <c r="K21" s="40">
        <v>152.47619689999999</v>
      </c>
      <c r="L21" s="38">
        <v>7.1931212899999997</v>
      </c>
      <c r="M21" s="41">
        <v>-1.3314724409999999E-2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1835.3104949999999</v>
      </c>
      <c r="F22" s="35">
        <v>123.25781979999999</v>
      </c>
      <c r="G22" s="37">
        <v>0.90464851769999999</v>
      </c>
      <c r="H22" s="38">
        <v>51.057379830000002</v>
      </c>
      <c r="I22" s="38">
        <v>-12.663742969999999</v>
      </c>
      <c r="J22" s="39">
        <v>-5.7295727519999999E-2</v>
      </c>
      <c r="K22" s="40">
        <v>183.41634389999999</v>
      </c>
      <c r="L22" s="38">
        <v>37.80212865</v>
      </c>
      <c r="M22" s="41">
        <v>2.6080422079999999E-2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1763.9738809999999</v>
      </c>
      <c r="F23" s="35">
        <v>112.5730416</v>
      </c>
      <c r="G23" s="37">
        <v>0.82275328000000003</v>
      </c>
      <c r="H23" s="38">
        <v>47.364002970000001</v>
      </c>
      <c r="I23" s="38">
        <v>-5.1909728529999999</v>
      </c>
      <c r="J23" s="39">
        <v>-5.7798401229999997E-2</v>
      </c>
      <c r="K23" s="40">
        <v>185.13538539999999</v>
      </c>
      <c r="L23" s="38">
        <v>49.16179614</v>
      </c>
      <c r="M23" s="41">
        <v>3.38208615E-2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1644.9109330000001</v>
      </c>
      <c r="F24" s="35">
        <v>89.802801849999994</v>
      </c>
      <c r="G24" s="37">
        <v>0.82230730819999998</v>
      </c>
      <c r="H24" s="38">
        <v>15.51802114</v>
      </c>
      <c r="I24" s="38">
        <v>-13.871923969999999</v>
      </c>
      <c r="J24" s="39">
        <v>-8.9504139600000004E-2</v>
      </c>
      <c r="K24" s="40">
        <v>161.40587300000001</v>
      </c>
      <c r="L24" s="38">
        <v>22.537689069999999</v>
      </c>
      <c r="M24" s="41">
        <v>2.3343112690000002E-3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1853.360848</v>
      </c>
      <c r="F25" s="35">
        <v>128.2600693</v>
      </c>
      <c r="G25" s="37">
        <v>0.92040282279999996</v>
      </c>
      <c r="H25" s="38">
        <v>42.637036160000001</v>
      </c>
      <c r="I25" s="38">
        <v>-8.1097048279999999</v>
      </c>
      <c r="J25" s="39">
        <v>-6.0338639829999999E-2</v>
      </c>
      <c r="K25" s="40">
        <v>197.54234769999999</v>
      </c>
      <c r="L25" s="38">
        <v>72.19715343</v>
      </c>
      <c r="M25" s="41">
        <v>6.5666569490000007E-2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1737.2966570000001</v>
      </c>
      <c r="F26" s="35">
        <v>100.6300737</v>
      </c>
      <c r="G26" s="37">
        <v>0.83320297580000002</v>
      </c>
      <c r="H26" s="38">
        <v>53.959232909999997</v>
      </c>
      <c r="I26" s="38">
        <v>4.1835174559999997</v>
      </c>
      <c r="J26" s="39">
        <v>-4.6223920930000002E-2</v>
      </c>
      <c r="K26" s="40">
        <v>185.8805567</v>
      </c>
      <c r="L26" s="38">
        <v>49.726988220000003</v>
      </c>
      <c r="M26" s="41">
        <v>3.5349989159999998E-2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1818.763183</v>
      </c>
      <c r="F27" s="35">
        <v>112.69759190000001</v>
      </c>
      <c r="G27" s="37">
        <v>0.87412491889999999</v>
      </c>
      <c r="H27" s="38">
        <v>44.023962959999999</v>
      </c>
      <c r="I27" s="38">
        <v>-5.4681428910000003</v>
      </c>
      <c r="J27" s="39">
        <v>-5.8276329000000002E-2</v>
      </c>
      <c r="K27" s="40">
        <v>191.68418270000001</v>
      </c>
      <c r="L27" s="38">
        <v>61.645017619999997</v>
      </c>
      <c r="M27" s="41">
        <v>5.234945412E-2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1774.445228</v>
      </c>
      <c r="F28" s="35">
        <v>123.50222789999999</v>
      </c>
      <c r="G28" s="37">
        <v>0.86388383459999996</v>
      </c>
      <c r="H28" s="38">
        <v>50.568359170000001</v>
      </c>
      <c r="I28" s="38">
        <v>-9.6217413430000001</v>
      </c>
      <c r="J28" s="39">
        <v>-5.6548435690000003E-2</v>
      </c>
      <c r="K28" s="40">
        <v>182.8109685</v>
      </c>
      <c r="L28" s="38">
        <v>41.202442410000003</v>
      </c>
      <c r="M28" s="41">
        <v>2.629374118E-2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1694.1696340000001</v>
      </c>
      <c r="F29" s="35">
        <v>123.36614280000001</v>
      </c>
      <c r="G29" s="37">
        <v>0.89480676550000005</v>
      </c>
      <c r="H29" s="38">
        <v>12.776561360000001</v>
      </c>
      <c r="I29" s="38">
        <v>-18.47392988</v>
      </c>
      <c r="J29" s="39">
        <v>-9.4184126640000004E-2</v>
      </c>
      <c r="K29" s="40">
        <v>165.03719950000001</v>
      </c>
      <c r="L29" s="38">
        <v>35.00210457</v>
      </c>
      <c r="M29" s="41">
        <v>1.344408895E-2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1793.5260290000001</v>
      </c>
      <c r="F30" s="35">
        <v>109.32597869999999</v>
      </c>
      <c r="G30" s="37">
        <v>0.87765891500000004</v>
      </c>
      <c r="H30" s="38">
        <v>49.138535949999998</v>
      </c>
      <c r="I30" s="38">
        <v>-12.67919459</v>
      </c>
      <c r="J30" s="39">
        <v>-5.8587398890000003E-2</v>
      </c>
      <c r="K30" s="40">
        <v>180.11475469999999</v>
      </c>
      <c r="L30" s="38">
        <v>28.943241929999999</v>
      </c>
      <c r="M30" s="41">
        <v>2.098922852E-2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1775.1435879999999</v>
      </c>
      <c r="F31" s="35">
        <v>103.20616680000001</v>
      </c>
      <c r="G31" s="37">
        <v>0.83482494029999998</v>
      </c>
      <c r="H31" s="38">
        <v>59.95271314</v>
      </c>
      <c r="I31" s="38">
        <v>4.9678529740000004</v>
      </c>
      <c r="J31" s="39">
        <v>-4.270938539E-2</v>
      </c>
      <c r="K31" s="40">
        <v>182.12455660000001</v>
      </c>
      <c r="L31" s="38">
        <v>41.568435000000001</v>
      </c>
      <c r="M31" s="41">
        <v>2.245228707E-2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1440.0706970000001</v>
      </c>
      <c r="F32" s="35">
        <v>63.857451009999998</v>
      </c>
      <c r="G32" s="37">
        <v>0.79217407070000001</v>
      </c>
      <c r="H32" s="38">
        <v>7.1578011019999996</v>
      </c>
      <c r="I32" s="38">
        <v>-15.362563939999999</v>
      </c>
      <c r="J32" s="39">
        <v>-0.1020565083</v>
      </c>
      <c r="K32" s="40">
        <v>131.7111562</v>
      </c>
      <c r="L32" s="38">
        <v>3.661525583</v>
      </c>
      <c r="M32" s="41">
        <v>-3.003097263E-2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1653.8116480000001</v>
      </c>
      <c r="F33" s="35">
        <v>98.790459920000004</v>
      </c>
      <c r="G33" s="37">
        <v>0.82515130550000004</v>
      </c>
      <c r="H33" s="38">
        <v>41.196003220000001</v>
      </c>
      <c r="I33" s="38">
        <v>-14.560986140000001</v>
      </c>
      <c r="J33" s="39">
        <v>-6.5716732520000001E-2</v>
      </c>
      <c r="K33" s="40">
        <v>162.8047311</v>
      </c>
      <c r="L33" s="38">
        <v>13.917793659999999</v>
      </c>
      <c r="M33" s="41">
        <v>-1.7918973049999999E-4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1383.9313099999999</v>
      </c>
      <c r="F34" s="35">
        <v>58.559055469999997</v>
      </c>
      <c r="G34" s="37">
        <v>0.76751904969999996</v>
      </c>
      <c r="H34" s="38">
        <v>8.5449040059999994</v>
      </c>
      <c r="I34" s="38">
        <v>-16.015204950000001</v>
      </c>
      <c r="J34" s="39">
        <v>-0.1016787588</v>
      </c>
      <c r="K34" s="40">
        <v>128.5334125</v>
      </c>
      <c r="L34" s="38">
        <v>-1.496550322</v>
      </c>
      <c r="M34" s="41">
        <v>-3.9120970429999999E-2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1803.4259549999999</v>
      </c>
      <c r="F35" s="35">
        <v>119.010783</v>
      </c>
      <c r="G35" s="37">
        <v>0.89179440909999996</v>
      </c>
      <c r="H35" s="38">
        <v>40.008064730000001</v>
      </c>
      <c r="I35" s="38">
        <v>-5.7850945950000003</v>
      </c>
      <c r="J35" s="39">
        <v>-5.9444100229999998E-2</v>
      </c>
      <c r="K35" s="40">
        <v>215.15459150000001</v>
      </c>
      <c r="L35" s="38">
        <v>84.712715959999997</v>
      </c>
      <c r="M35" s="41">
        <v>8.9688994369999997E-2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1560.580042</v>
      </c>
      <c r="F36" s="35">
        <v>91.108586930000001</v>
      </c>
      <c r="G36" s="37">
        <v>0.79515939759999998</v>
      </c>
      <c r="H36" s="38">
        <v>34.40601118</v>
      </c>
      <c r="I36" s="38">
        <v>-14.750415370000001</v>
      </c>
      <c r="J36" s="39">
        <v>-6.9501229780000007E-2</v>
      </c>
      <c r="K36" s="40">
        <v>152.5806954</v>
      </c>
      <c r="L36" s="38">
        <v>8.9507567879999996</v>
      </c>
      <c r="M36" s="41">
        <v>-8.2519414920000003E-3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1789.183724</v>
      </c>
      <c r="F37" s="35">
        <v>122.6003898</v>
      </c>
      <c r="G37" s="37">
        <v>0.90690075569999995</v>
      </c>
      <c r="H37" s="38">
        <v>34.844445039999997</v>
      </c>
      <c r="I37" s="38">
        <v>-13.21144981</v>
      </c>
      <c r="J37" s="39">
        <v>-6.9161112570000002E-2</v>
      </c>
      <c r="K37" s="40">
        <v>184.42374359999999</v>
      </c>
      <c r="L37" s="38">
        <v>45.258513069999999</v>
      </c>
      <c r="M37" s="41">
        <v>3.6224831569999998E-2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1438.794453</v>
      </c>
      <c r="F38" s="35">
        <v>97.904377749999995</v>
      </c>
      <c r="G38" s="37">
        <v>0.81706132070000004</v>
      </c>
      <c r="H38" s="38">
        <v>-20.306619810000001</v>
      </c>
      <c r="I38" s="38">
        <v>-19.251621440000001</v>
      </c>
      <c r="J38" s="39">
        <v>-0.1263276814</v>
      </c>
      <c r="K38" s="40">
        <v>96.404188009999999</v>
      </c>
      <c r="L38" s="38">
        <v>10.856022640000001</v>
      </c>
      <c r="M38" s="41">
        <v>-4.8392160220000001E-2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1334.1487050000001</v>
      </c>
      <c r="F39" s="35">
        <v>56.352612110000003</v>
      </c>
      <c r="G39" s="37">
        <v>0.74133164650000005</v>
      </c>
      <c r="H39" s="38">
        <v>-11.781506609999999</v>
      </c>
      <c r="I39" s="38">
        <v>-17.0893549</v>
      </c>
      <c r="J39" s="39">
        <v>-0.1204373247</v>
      </c>
      <c r="K39" s="40">
        <v>103.85225629999999</v>
      </c>
      <c r="L39" s="38">
        <v>-2.037296295</v>
      </c>
      <c r="M39" s="41">
        <v>-5.784414341E-2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1824.238775</v>
      </c>
      <c r="F40" s="35">
        <v>163.76759939999999</v>
      </c>
      <c r="G40" s="37">
        <v>0.95322874580000005</v>
      </c>
      <c r="H40" s="38">
        <v>27.788331029999998</v>
      </c>
      <c r="I40" s="38">
        <v>-15.16103663</v>
      </c>
      <c r="J40" s="39">
        <v>-7.7416109590000004E-2</v>
      </c>
      <c r="K40" s="40">
        <v>190.8630512</v>
      </c>
      <c r="L40" s="38">
        <v>67.402492190000004</v>
      </c>
      <c r="M40" s="41">
        <v>5.5520327180000002E-2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1167.634595</v>
      </c>
      <c r="F41" s="35">
        <v>16.716416689999999</v>
      </c>
      <c r="G41" s="37">
        <v>0.61081516489999998</v>
      </c>
      <c r="H41" s="38">
        <v>9.5224931430000002</v>
      </c>
      <c r="I41" s="38">
        <v>-1.114375162</v>
      </c>
      <c r="J41" s="39">
        <v>-7.3336841629999996E-2</v>
      </c>
      <c r="K41" s="40">
        <v>126.3381892</v>
      </c>
      <c r="L41" s="38">
        <v>-3.4913894179999998</v>
      </c>
      <c r="M41" s="41">
        <v>-3.0185128540000002E-2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1345.0432249999999</v>
      </c>
      <c r="F42" s="35">
        <v>65.417001679999998</v>
      </c>
      <c r="G42" s="37">
        <v>0.7702504563</v>
      </c>
      <c r="H42" s="38">
        <v>-16.76199484</v>
      </c>
      <c r="I42" s="38">
        <v>-17.162333350000001</v>
      </c>
      <c r="J42" s="39">
        <v>-0.12214443429999999</v>
      </c>
      <c r="K42" s="40">
        <v>103.5343939</v>
      </c>
      <c r="L42" s="38">
        <v>4.428353167</v>
      </c>
      <c r="M42" s="41">
        <v>-5.2207357480000001E-2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1820.009937</v>
      </c>
      <c r="F43" s="35">
        <v>125.4200005</v>
      </c>
      <c r="G43" s="37">
        <v>0.91322418350000001</v>
      </c>
      <c r="H43" s="38">
        <v>45.075359229999997</v>
      </c>
      <c r="I43" s="38">
        <v>-13.581113289999999</v>
      </c>
      <c r="J43" s="39">
        <v>-6.105733738E-2</v>
      </c>
      <c r="K43" s="40">
        <v>188.32405879999999</v>
      </c>
      <c r="L43" s="38">
        <v>51.463481190000003</v>
      </c>
      <c r="M43" s="41">
        <v>4.2905549119999997E-2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1717.0876579999999</v>
      </c>
      <c r="F44" s="35">
        <v>111.803893</v>
      </c>
      <c r="G44" s="37">
        <v>0.88720850760000003</v>
      </c>
      <c r="H44" s="38">
        <v>27.534382189999999</v>
      </c>
      <c r="I44" s="38">
        <v>-7.760155964</v>
      </c>
      <c r="J44" s="39">
        <v>-6.9905962429999996E-2</v>
      </c>
      <c r="K44" s="40">
        <v>205.91823779999999</v>
      </c>
      <c r="L44" s="38">
        <v>72.902247329999994</v>
      </c>
      <c r="M44" s="41">
        <v>8.0290523170000003E-2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1809.226936</v>
      </c>
      <c r="F45" s="35">
        <v>133.34482070000001</v>
      </c>
      <c r="G45" s="37">
        <v>0.95799406620000005</v>
      </c>
      <c r="H45" s="38">
        <v>31.112284169999999</v>
      </c>
      <c r="I45" s="38">
        <v>-10.161248540000001</v>
      </c>
      <c r="J45" s="39">
        <v>-6.7982176010000006E-2</v>
      </c>
      <c r="K45" s="40">
        <v>205.86179300000001</v>
      </c>
      <c r="L45" s="38">
        <v>76.154643300000004</v>
      </c>
      <c r="M45" s="41">
        <v>7.9020783329999997E-2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1819.2843849999999</v>
      </c>
      <c r="F46" s="35">
        <v>125.7664302</v>
      </c>
      <c r="G46" s="37">
        <v>0.89987892759999999</v>
      </c>
      <c r="H46" s="38">
        <v>43.723254529999998</v>
      </c>
      <c r="I46" s="38">
        <v>-11.826141310000001</v>
      </c>
      <c r="J46" s="39">
        <v>-6.2417661370000002E-2</v>
      </c>
      <c r="K46" s="40">
        <v>186.81067479999999</v>
      </c>
      <c r="L46" s="38">
        <v>48.016740560000002</v>
      </c>
      <c r="M46" s="41">
        <v>3.9187357149999998E-2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1501.9774</v>
      </c>
      <c r="F47" s="35">
        <v>90.782246259999994</v>
      </c>
      <c r="G47" s="37">
        <v>0.85444180270000003</v>
      </c>
      <c r="H47" s="38">
        <v>-8.430208468</v>
      </c>
      <c r="I47" s="38">
        <v>-21.412398960000001</v>
      </c>
      <c r="J47" s="39">
        <v>-0.1189061451</v>
      </c>
      <c r="K47" s="40">
        <v>119.8232022</v>
      </c>
      <c r="L47" s="38">
        <v>7.808186579</v>
      </c>
      <c r="M47" s="41">
        <v>-3.7007736889999997E-2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1468.4620460000001</v>
      </c>
      <c r="F48" s="35">
        <v>104.2497796</v>
      </c>
      <c r="G48" s="37">
        <v>0.86379963370000001</v>
      </c>
      <c r="H48" s="38">
        <v>-18.608711509999999</v>
      </c>
      <c r="I48" s="38">
        <v>-23.924222950000001</v>
      </c>
      <c r="J48" s="39">
        <v>-0.12774840670000001</v>
      </c>
      <c r="K48" s="40">
        <v>104.4519494</v>
      </c>
      <c r="L48" s="38">
        <v>7.8602439879999997</v>
      </c>
      <c r="M48" s="41">
        <v>-4.5085311779999998E-2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1848.3890730000001</v>
      </c>
      <c r="F49" s="35">
        <v>121.8977972</v>
      </c>
      <c r="G49" s="37">
        <v>0.90836411679999995</v>
      </c>
      <c r="H49" s="38">
        <v>42.738259980000002</v>
      </c>
      <c r="I49" s="38">
        <v>-7.1709065909999996</v>
      </c>
      <c r="J49" s="39">
        <v>-5.8989963559999997E-2</v>
      </c>
      <c r="K49" s="40">
        <v>207.91972089999999</v>
      </c>
      <c r="L49" s="38">
        <v>78.204790540000005</v>
      </c>
      <c r="M49" s="41">
        <v>7.9038505090000002E-2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1799.461112</v>
      </c>
      <c r="F50" s="35">
        <v>121.3637957</v>
      </c>
      <c r="G50" s="37">
        <v>0.91084924629999997</v>
      </c>
      <c r="H50" s="38">
        <v>40.152034299999997</v>
      </c>
      <c r="I50" s="38">
        <v>-11.906231500000001</v>
      </c>
      <c r="J50" s="39">
        <v>-6.3467454879999996E-2</v>
      </c>
      <c r="K50" s="40">
        <v>182.6371177</v>
      </c>
      <c r="L50" s="38">
        <v>40.278519439999997</v>
      </c>
      <c r="M50" s="41">
        <v>3.2411572440000001E-2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1615.8402759999999</v>
      </c>
      <c r="F51" s="35">
        <v>98.855442909999994</v>
      </c>
      <c r="G51" s="37">
        <v>0.83674536700000002</v>
      </c>
      <c r="H51" s="38">
        <v>38.239327529999997</v>
      </c>
      <c r="I51" s="38">
        <v>-14.2812479</v>
      </c>
      <c r="J51" s="39">
        <v>-6.7626748309999998E-2</v>
      </c>
      <c r="K51" s="40">
        <v>168.87071549999999</v>
      </c>
      <c r="L51" s="38">
        <v>15.856941600000001</v>
      </c>
      <c r="M51" s="41">
        <v>4.7959970299999996E-3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1631.716821</v>
      </c>
      <c r="F52" s="35">
        <v>98.361915780000004</v>
      </c>
      <c r="G52" s="37">
        <v>0.84334136739999999</v>
      </c>
      <c r="H52" s="38">
        <v>28.17726206</v>
      </c>
      <c r="I52" s="38">
        <v>-15.02240143</v>
      </c>
      <c r="J52" s="39">
        <v>-7.6710153690000005E-2</v>
      </c>
      <c r="K52" s="40">
        <v>161.65648809999999</v>
      </c>
      <c r="L52" s="38">
        <v>16.86662741</v>
      </c>
      <c r="M52" s="41">
        <v>1.6062986340000001E-4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1754.449893</v>
      </c>
      <c r="F53" s="35">
        <v>97.159203199999993</v>
      </c>
      <c r="G53" s="37">
        <v>0.82797014499999999</v>
      </c>
      <c r="H53" s="38">
        <v>47.24442655</v>
      </c>
      <c r="I53" s="38">
        <v>-0.73178505900000002</v>
      </c>
      <c r="J53" s="39">
        <v>-5.3701617879999997E-2</v>
      </c>
      <c r="K53" s="40">
        <v>186.86560399999999</v>
      </c>
      <c r="L53" s="38">
        <v>52.363576649999999</v>
      </c>
      <c r="M53" s="41">
        <v>4.1216997640000003E-2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1774.0234390000001</v>
      </c>
      <c r="F54" s="35">
        <v>118.6669807</v>
      </c>
      <c r="G54" s="37">
        <v>0.90937204849999997</v>
      </c>
      <c r="H54" s="38">
        <v>32.993806259999999</v>
      </c>
      <c r="I54" s="38">
        <v>-6.7686145309999999</v>
      </c>
      <c r="J54" s="39">
        <v>-6.4186127570000001E-2</v>
      </c>
      <c r="K54" s="40">
        <v>215.4844616</v>
      </c>
      <c r="L54" s="38">
        <v>82.809431790000005</v>
      </c>
      <c r="M54" s="41">
        <v>9.3059696220000002E-2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1854.6755900000001</v>
      </c>
      <c r="F55" s="35">
        <v>140.80424199999999</v>
      </c>
      <c r="G55" s="37">
        <v>0.94768872650000002</v>
      </c>
      <c r="H55" s="38">
        <v>42.011777250000002</v>
      </c>
      <c r="I55" s="38">
        <v>-13.99372468</v>
      </c>
      <c r="J55" s="39">
        <v>-6.3541455019999998E-2</v>
      </c>
      <c r="K55" s="40">
        <v>192.79898840000001</v>
      </c>
      <c r="L55" s="38">
        <v>62.017853879999997</v>
      </c>
      <c r="M55" s="41">
        <v>5.5066170099999999E-2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1800.070477</v>
      </c>
      <c r="F56" s="35">
        <v>123.48567060000001</v>
      </c>
      <c r="G56" s="37">
        <v>0.91177806039999998</v>
      </c>
      <c r="H56" s="38">
        <v>35.462898099999997</v>
      </c>
      <c r="I56" s="38">
        <v>-5.7240466589999999</v>
      </c>
      <c r="J56" s="39">
        <v>-6.1240089300000002E-2</v>
      </c>
      <c r="K56" s="40">
        <v>220.3102939</v>
      </c>
      <c r="L56" s="38">
        <v>92.063153310000004</v>
      </c>
      <c r="M56" s="41">
        <v>0.1046482696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1600.721851</v>
      </c>
      <c r="F57" s="35">
        <v>124.0814008</v>
      </c>
      <c r="G57" s="37">
        <v>0.91543006739999999</v>
      </c>
      <c r="H57" s="38">
        <v>-8.8320182650000003</v>
      </c>
      <c r="I57" s="38">
        <v>-25.522584250000001</v>
      </c>
      <c r="J57" s="39">
        <v>-0.1213686168</v>
      </c>
      <c r="K57" s="40">
        <v>126.6579967</v>
      </c>
      <c r="L57" s="38">
        <v>15.210834309999999</v>
      </c>
      <c r="M57" s="41">
        <v>-2.937526796E-2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1731.050019</v>
      </c>
      <c r="F58" s="35">
        <v>109.4261267</v>
      </c>
      <c r="G58" s="37">
        <v>0.83968724029999997</v>
      </c>
      <c r="H58" s="38">
        <v>51.290433739999997</v>
      </c>
      <c r="I58" s="38">
        <v>-1.717962599</v>
      </c>
      <c r="J58" s="39">
        <v>-5.06596375E-2</v>
      </c>
      <c r="K58" s="40">
        <v>184.83481829999999</v>
      </c>
      <c r="L58" s="38">
        <v>45.524778599999998</v>
      </c>
      <c r="M58" s="41">
        <v>3.2720655330000001E-2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1611.911276</v>
      </c>
      <c r="F59" s="35">
        <v>92.061083359999998</v>
      </c>
      <c r="G59" s="37">
        <v>0.83608607369999999</v>
      </c>
      <c r="H59" s="38">
        <v>6.6142087910000003</v>
      </c>
      <c r="I59" s="38">
        <v>-17.1494122</v>
      </c>
      <c r="J59" s="39">
        <v>-0.10128939200000001</v>
      </c>
      <c r="K59" s="40">
        <v>149.37587110000001</v>
      </c>
      <c r="L59" s="38">
        <v>18.533881520000001</v>
      </c>
      <c r="M59" s="41">
        <v>-8.5520219060000006E-3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1473.2447649999999</v>
      </c>
      <c r="F60" s="35">
        <v>96.41996632</v>
      </c>
      <c r="G60" s="37">
        <v>0.8762722905</v>
      </c>
      <c r="H60" s="38">
        <v>-15.39302844</v>
      </c>
      <c r="I60" s="38">
        <v>-23.523571870000001</v>
      </c>
      <c r="J60" s="39">
        <v>-0.1262040811</v>
      </c>
      <c r="K60" s="40">
        <v>106.9655154</v>
      </c>
      <c r="L60" s="38">
        <v>4.6175951</v>
      </c>
      <c r="M60" s="41">
        <v>-4.6520325959999997E-2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1524.7042879999999</v>
      </c>
      <c r="F61" s="35">
        <v>82.312396239999998</v>
      </c>
      <c r="G61" s="37">
        <v>0.79155560160000005</v>
      </c>
      <c r="H61" s="38">
        <v>37.519316799999999</v>
      </c>
      <c r="I61" s="38">
        <v>-13.86769829</v>
      </c>
      <c r="J61" s="39">
        <v>-6.489265374E-2</v>
      </c>
      <c r="K61" s="40">
        <v>151.16518600000001</v>
      </c>
      <c r="L61" s="38">
        <v>4.1649512289999997</v>
      </c>
      <c r="M61" s="41">
        <v>-7.3136544380000001E-3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1721.5514760000001</v>
      </c>
      <c r="F62" s="35">
        <v>118.44035839999999</v>
      </c>
      <c r="G62" s="37">
        <v>0.88492683930000005</v>
      </c>
      <c r="H62" s="38">
        <v>29.994950379999999</v>
      </c>
      <c r="I62" s="38">
        <v>-6.9260687350000003</v>
      </c>
      <c r="J62" s="39">
        <v>-6.4845250369999996E-2</v>
      </c>
      <c r="K62" s="40">
        <v>217.15438399999999</v>
      </c>
      <c r="L62" s="38">
        <v>84.199783089999997</v>
      </c>
      <c r="M62" s="41">
        <v>9.6725311600000002E-2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1517.611015</v>
      </c>
      <c r="F63" s="35">
        <v>102.8006907</v>
      </c>
      <c r="G63" s="37">
        <v>0.87677245530000003</v>
      </c>
      <c r="H63" s="38">
        <v>-13.16963288</v>
      </c>
      <c r="I63" s="38">
        <v>-22.469998459999999</v>
      </c>
      <c r="J63" s="39">
        <v>-0.12341927430000001</v>
      </c>
      <c r="K63" s="40">
        <v>116.2959934</v>
      </c>
      <c r="L63" s="38">
        <v>8.94957037</v>
      </c>
      <c r="M63" s="41">
        <v>-3.7632576789999997E-2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1691.339054</v>
      </c>
      <c r="F64" s="35">
        <v>108.9578935</v>
      </c>
      <c r="G64" s="37">
        <v>0.85648460459999998</v>
      </c>
      <c r="H64" s="38">
        <v>21.98385794</v>
      </c>
      <c r="I64" s="38">
        <v>-14.595382170000001</v>
      </c>
      <c r="J64" s="39">
        <v>-8.3181916480000007E-2</v>
      </c>
      <c r="K64" s="40">
        <v>174.5397074</v>
      </c>
      <c r="L64" s="38">
        <v>35.763575889999998</v>
      </c>
      <c r="M64" s="41">
        <v>2.1593187659999999E-2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1882.147015</v>
      </c>
      <c r="F65" s="35">
        <v>137.83638579999999</v>
      </c>
      <c r="G65" s="37">
        <v>0.95439644859999995</v>
      </c>
      <c r="H65" s="38">
        <v>54.203771340000003</v>
      </c>
      <c r="I65" s="38">
        <v>-13.697984119999999</v>
      </c>
      <c r="J65" s="39">
        <v>-5.4795631740000003E-2</v>
      </c>
      <c r="K65" s="40">
        <v>180.83878920000001</v>
      </c>
      <c r="L65" s="38">
        <v>30.65981541</v>
      </c>
      <c r="M65" s="41">
        <v>1.9353669059999998E-2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1481.218597</v>
      </c>
      <c r="F66" s="35">
        <v>94.842244629999996</v>
      </c>
      <c r="G66" s="37">
        <v>0.86941626989999998</v>
      </c>
      <c r="H66" s="38">
        <v>-13.769904779999999</v>
      </c>
      <c r="I66" s="38">
        <v>-22.117399219999999</v>
      </c>
      <c r="J66" s="39">
        <v>-0.1242015598</v>
      </c>
      <c r="K66" s="40">
        <v>109.7281792</v>
      </c>
      <c r="L66" s="38">
        <v>5.5664694790000002</v>
      </c>
      <c r="M66" s="41">
        <v>-4.3870166279999998E-2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1839.5291850000001</v>
      </c>
      <c r="F67" s="35">
        <v>142.96838120000001</v>
      </c>
      <c r="G67" s="37">
        <v>0.95102198199999999</v>
      </c>
      <c r="H67" s="38">
        <v>34.708662660000002</v>
      </c>
      <c r="I67" s="38">
        <v>-12.331495520000001</v>
      </c>
      <c r="J67" s="39">
        <v>-6.7617763999999997E-2</v>
      </c>
      <c r="K67" s="40">
        <v>202.08983520000001</v>
      </c>
      <c r="L67" s="38">
        <v>73.262219380000005</v>
      </c>
      <c r="M67" s="41">
        <v>6.9982308130000004E-2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1832.3642379999999</v>
      </c>
      <c r="F68" s="35">
        <v>138.54042250000001</v>
      </c>
      <c r="G68" s="37">
        <v>0.93571418689999997</v>
      </c>
      <c r="H68" s="38">
        <v>36.186109639999998</v>
      </c>
      <c r="I68" s="38">
        <v>-13.677085160000001</v>
      </c>
      <c r="J68" s="39">
        <v>-6.8554420320000004E-2</v>
      </c>
      <c r="K68" s="40">
        <v>191.53956650000001</v>
      </c>
      <c r="L68" s="38">
        <v>59.050854059999999</v>
      </c>
      <c r="M68" s="41">
        <v>5.0578125600000003E-2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1793.0504780000001</v>
      </c>
      <c r="F69" s="35">
        <v>121.00279449999999</v>
      </c>
      <c r="G69" s="37">
        <v>0.86645211700000002</v>
      </c>
      <c r="H69" s="38">
        <v>47.060393959999999</v>
      </c>
      <c r="I69" s="38">
        <v>-11.75385904</v>
      </c>
      <c r="J69" s="39">
        <v>-6.022565765E-2</v>
      </c>
      <c r="K69" s="40">
        <v>185.89432780000001</v>
      </c>
      <c r="L69" s="38">
        <v>46.529386809999998</v>
      </c>
      <c r="M69" s="41">
        <v>3.453097737E-2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1810.282228</v>
      </c>
      <c r="F70" s="35">
        <v>142.3357345</v>
      </c>
      <c r="G70" s="37">
        <v>0.93940524140000004</v>
      </c>
      <c r="H70" s="38">
        <v>33.386649140000003</v>
      </c>
      <c r="I70" s="38">
        <v>-6.8758488660000001</v>
      </c>
      <c r="J70" s="39">
        <v>-6.2190466309999998E-2</v>
      </c>
      <c r="K70" s="40">
        <v>224.72337920000001</v>
      </c>
      <c r="L70" s="38">
        <v>101.42150549999999</v>
      </c>
      <c r="M70" s="41">
        <v>0.1144504189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1359.410132</v>
      </c>
      <c r="F71" s="35">
        <v>77.992468500000001</v>
      </c>
      <c r="G71" s="37">
        <v>0.77067705610000004</v>
      </c>
      <c r="H71" s="38">
        <v>-21.499949440000002</v>
      </c>
      <c r="I71" s="38">
        <v>-20.618209029999999</v>
      </c>
      <c r="J71" s="39">
        <v>-0.1302501576</v>
      </c>
      <c r="K71" s="40">
        <v>93.880843159999998</v>
      </c>
      <c r="L71" s="38">
        <v>5.930965853</v>
      </c>
      <c r="M71" s="41">
        <v>-5.7220808900000003E-2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1254.5429260000001</v>
      </c>
      <c r="F72" s="35">
        <v>40.185704039999997</v>
      </c>
      <c r="G72" s="37">
        <v>0.6989429452</v>
      </c>
      <c r="H72" s="38">
        <v>10.76828351</v>
      </c>
      <c r="I72" s="38">
        <v>-9.1042779920000001</v>
      </c>
      <c r="J72" s="39">
        <v>-8.8772613589999994E-2</v>
      </c>
      <c r="K72" s="40">
        <v>128.78867109999999</v>
      </c>
      <c r="L72" s="38">
        <v>-1.315138817</v>
      </c>
      <c r="M72" s="41">
        <v>-3.4588791899999999E-2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1800.7106140000001</v>
      </c>
      <c r="F73" s="35">
        <v>117.80093549999999</v>
      </c>
      <c r="G73" s="37">
        <v>0.88924655919999995</v>
      </c>
      <c r="H73" s="38">
        <v>47.680309119999997</v>
      </c>
      <c r="I73" s="38">
        <v>-13.4734354</v>
      </c>
      <c r="J73" s="39">
        <v>-5.9391424839999998E-2</v>
      </c>
      <c r="K73" s="40">
        <v>185.9066085</v>
      </c>
      <c r="L73" s="38">
        <v>41.780959889999998</v>
      </c>
      <c r="M73" s="41">
        <v>3.3568840760000003E-2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1701.4628170000001</v>
      </c>
      <c r="F74" s="35">
        <v>108.4195143</v>
      </c>
      <c r="G74" s="37">
        <v>0.85990310839999995</v>
      </c>
      <c r="H74" s="38">
        <v>41.114035600000001</v>
      </c>
      <c r="I74" s="38">
        <v>-13.549236390000001</v>
      </c>
      <c r="J74" s="39">
        <v>-6.5042034809999996E-2</v>
      </c>
      <c r="K74" s="40">
        <v>173.85883519999999</v>
      </c>
      <c r="L74" s="38">
        <v>24.605874159999999</v>
      </c>
      <c r="M74" s="41">
        <v>1.3734515250000001E-2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1841.783574</v>
      </c>
      <c r="F75" s="35">
        <v>134.83265710000001</v>
      </c>
      <c r="G75" s="37">
        <v>0.9255821407</v>
      </c>
      <c r="H75" s="38">
        <v>42.4003412</v>
      </c>
      <c r="I75" s="38">
        <v>-13.12317915</v>
      </c>
      <c r="J75" s="39">
        <v>-6.3956816289999996E-2</v>
      </c>
      <c r="K75" s="40">
        <v>189.9511847</v>
      </c>
      <c r="L75" s="38">
        <v>55.22655468</v>
      </c>
      <c r="M75" s="41">
        <v>4.6767804429999997E-2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1720.816517</v>
      </c>
      <c r="F76" s="35">
        <v>110.11772550000001</v>
      </c>
      <c r="G76" s="37">
        <v>0.87258697119999995</v>
      </c>
      <c r="H76" s="38">
        <v>30.171165370000001</v>
      </c>
      <c r="I76" s="38">
        <v>-13.55546021</v>
      </c>
      <c r="J76" s="39">
        <v>-7.3605839300000003E-2</v>
      </c>
      <c r="K76" s="40">
        <v>171.82685670000001</v>
      </c>
      <c r="L76" s="38">
        <v>28.496393250000001</v>
      </c>
      <c r="M76" s="41">
        <v>1.609654521E-2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1820.304854</v>
      </c>
      <c r="F77" s="35">
        <v>123.3417022</v>
      </c>
      <c r="G77" s="37">
        <v>0.87528820439999999</v>
      </c>
      <c r="H77" s="38">
        <v>45.3445775</v>
      </c>
      <c r="I77" s="38">
        <v>-8.0832170009999995</v>
      </c>
      <c r="J77" s="39">
        <v>-6.0485505709999998E-2</v>
      </c>
      <c r="K77" s="40">
        <v>187.3802048</v>
      </c>
      <c r="L77" s="38">
        <v>55.479805329999998</v>
      </c>
      <c r="M77" s="41">
        <v>4.2118900879999997E-2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1702.530516</v>
      </c>
      <c r="F78" s="35">
        <v>117.6387136</v>
      </c>
      <c r="G78" s="37">
        <v>0.84304947949999998</v>
      </c>
      <c r="H78" s="38">
        <v>18.454353730000001</v>
      </c>
      <c r="I78" s="38">
        <v>-15.38184171</v>
      </c>
      <c r="J78" s="39">
        <v>-8.9469663170000005E-2</v>
      </c>
      <c r="K78" s="40">
        <v>175.07150770000001</v>
      </c>
      <c r="L78" s="38">
        <v>42.010251189999998</v>
      </c>
      <c r="M78" s="41">
        <v>2.444050993E-2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1774.97622</v>
      </c>
      <c r="F79" s="35">
        <v>132.46606059999999</v>
      </c>
      <c r="G79" s="37">
        <v>0.90314030280000002</v>
      </c>
      <c r="H79" s="38">
        <v>26.43559445</v>
      </c>
      <c r="I79" s="38">
        <v>-14.825484940000001</v>
      </c>
      <c r="J79" s="39">
        <v>-7.9929979129999995E-2</v>
      </c>
      <c r="K79" s="40">
        <v>182.01511070000001</v>
      </c>
      <c r="L79" s="38">
        <v>50.572388840000002</v>
      </c>
      <c r="M79" s="41">
        <v>3.7112337459999999E-2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1605.786609</v>
      </c>
      <c r="F80" s="35">
        <v>86.412923379999995</v>
      </c>
      <c r="G80" s="37">
        <v>0.78641337430000002</v>
      </c>
      <c r="H80" s="38">
        <v>20.123043410000001</v>
      </c>
      <c r="I80" s="38">
        <v>-13.40934262</v>
      </c>
      <c r="J80" s="39">
        <v>-8.6217134910000007E-2</v>
      </c>
      <c r="K80" s="40">
        <v>159.9644748</v>
      </c>
      <c r="L80" s="38">
        <v>18.277344750000001</v>
      </c>
      <c r="M80" s="41">
        <v>-5.7268685539999999E-3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1756.0843130000001</v>
      </c>
      <c r="F81" s="35">
        <v>154.49392660000001</v>
      </c>
      <c r="G81" s="37">
        <v>0.95616272719999995</v>
      </c>
      <c r="H81" s="38">
        <v>11.70862198</v>
      </c>
      <c r="I81" s="38">
        <v>-20.622113179999999</v>
      </c>
      <c r="J81" s="39">
        <v>-9.4259316070000002E-2</v>
      </c>
      <c r="K81" s="40">
        <v>164.49388500000001</v>
      </c>
      <c r="L81" s="38">
        <v>42.338564920000003</v>
      </c>
      <c r="M81" s="41">
        <v>2.328640656E-2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1769.2832169999999</v>
      </c>
      <c r="F82" s="35">
        <v>131.1799575</v>
      </c>
      <c r="G82" s="37">
        <v>0.88532783380000002</v>
      </c>
      <c r="H82" s="38">
        <v>54.451455029999998</v>
      </c>
      <c r="I82" s="38">
        <v>-6.6901936050000002</v>
      </c>
      <c r="J82" s="39">
        <v>-5.1159234689999999E-2</v>
      </c>
      <c r="K82" s="40">
        <v>185.03784820000001</v>
      </c>
      <c r="L82" s="38">
        <v>41.360967780000003</v>
      </c>
      <c r="M82" s="41">
        <v>2.6544035260000001E-2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1499.2583</v>
      </c>
      <c r="F83" s="35">
        <v>66.148886869999998</v>
      </c>
      <c r="G83" s="37">
        <v>0.69584893179999996</v>
      </c>
      <c r="H83" s="38">
        <v>13.318253009999999</v>
      </c>
      <c r="I83" s="38">
        <v>-13.25247459</v>
      </c>
      <c r="J83" s="39">
        <v>-9.8703907729999998E-2</v>
      </c>
      <c r="K83" s="40">
        <v>148.6255926</v>
      </c>
      <c r="L83" s="38">
        <v>9.3191040039999997</v>
      </c>
      <c r="M83" s="41">
        <v>-2.4125215969999999E-2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1827.185131</v>
      </c>
      <c r="F84" s="35">
        <v>124.93376240000001</v>
      </c>
      <c r="G84" s="37">
        <v>0.89897956850000005</v>
      </c>
      <c r="H84" s="38">
        <v>42.877079670000001</v>
      </c>
      <c r="I84" s="38">
        <v>-10.485917000000001</v>
      </c>
      <c r="J84" s="39">
        <v>-6.3121334919999994E-2</v>
      </c>
      <c r="K84" s="40">
        <v>187.38550570000001</v>
      </c>
      <c r="L84" s="38">
        <v>58.252676579999999</v>
      </c>
      <c r="M84" s="41">
        <v>4.4698437590000001E-2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1826.08842</v>
      </c>
      <c r="F85" s="35">
        <v>119.2918274</v>
      </c>
      <c r="G85" s="37">
        <v>0.90113416160000004</v>
      </c>
      <c r="H85" s="38">
        <v>54.911908580000002</v>
      </c>
      <c r="I85" s="38">
        <v>-13.315402600000001</v>
      </c>
      <c r="J85" s="39">
        <v>-5.4851123590000002E-2</v>
      </c>
      <c r="K85" s="40">
        <v>181.8366364</v>
      </c>
      <c r="L85" s="38">
        <v>27.322909159999998</v>
      </c>
      <c r="M85" s="41">
        <v>1.7569115350000001E-2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1852.8375639999999</v>
      </c>
      <c r="F86" s="35">
        <v>136.36453549999999</v>
      </c>
      <c r="G86" s="37">
        <v>0.91319426910000001</v>
      </c>
      <c r="H86" s="38">
        <v>39.927299650000002</v>
      </c>
      <c r="I86" s="38">
        <v>-11.504430960000001</v>
      </c>
      <c r="J86" s="39">
        <v>-6.4643348690000005E-2</v>
      </c>
      <c r="K86" s="40">
        <v>203.1577619</v>
      </c>
      <c r="L86" s="38">
        <v>76.888973239999999</v>
      </c>
      <c r="M86" s="41">
        <v>7.1544126799999996E-2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1689.8284779999999</v>
      </c>
      <c r="F87" s="35">
        <v>139.77599409999999</v>
      </c>
      <c r="G87" s="37">
        <v>0.94580438649999998</v>
      </c>
      <c r="H87" s="38">
        <v>4.9960584770000001</v>
      </c>
      <c r="I87" s="38">
        <v>-23.139170270000001</v>
      </c>
      <c r="J87" s="39">
        <v>-0.1035648081</v>
      </c>
      <c r="K87" s="40">
        <v>154.8383279</v>
      </c>
      <c r="L87" s="38">
        <v>29.908480640000001</v>
      </c>
      <c r="M87" s="41">
        <v>2.79679704E-3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1743.618076</v>
      </c>
      <c r="F88" s="35">
        <v>108.6804953</v>
      </c>
      <c r="G88" s="37">
        <v>0.85240996199999997</v>
      </c>
      <c r="H88" s="38">
        <v>57.459906549999999</v>
      </c>
      <c r="I88" s="38">
        <v>2.3886185649999998</v>
      </c>
      <c r="J88" s="39">
        <v>-4.3661275409999999E-2</v>
      </c>
      <c r="K88" s="40">
        <v>182.73347469999999</v>
      </c>
      <c r="L88" s="38">
        <v>40.715217019999997</v>
      </c>
      <c r="M88" s="41">
        <v>2.5342588280000002E-2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1769.5412040000001</v>
      </c>
      <c r="F89" s="35">
        <v>111.2488858</v>
      </c>
      <c r="G89" s="37">
        <v>0.87068556809999997</v>
      </c>
      <c r="H89" s="38">
        <v>46.161017559999998</v>
      </c>
      <c r="I89" s="38">
        <v>-11.63637767</v>
      </c>
      <c r="J89" s="39">
        <v>-5.9801902019999999E-2</v>
      </c>
      <c r="K89" s="40">
        <v>180.31975919999999</v>
      </c>
      <c r="L89" s="38">
        <v>33.170883320000002</v>
      </c>
      <c r="M89" s="41">
        <v>2.408914992E-2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1821.9857420000001</v>
      </c>
      <c r="F90" s="35">
        <v>147.8611051</v>
      </c>
      <c r="G90" s="37">
        <v>0.93344862620000002</v>
      </c>
      <c r="H90" s="38">
        <v>30.696632439999998</v>
      </c>
      <c r="I90" s="38">
        <v>-13.072327659999999</v>
      </c>
      <c r="J90" s="39">
        <v>-7.345245098E-2</v>
      </c>
      <c r="K90" s="40">
        <v>197.35142289999999</v>
      </c>
      <c r="L90" s="38">
        <v>70.695256470000004</v>
      </c>
      <c r="M90" s="41">
        <v>6.3631569829999998E-2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4859779-9FE3-49C3-8E62-A3D1F6179F0C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4772F204-9954-4DE7-B4A7-BC4322D4AEE7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C0BE4A3D-ED5B-410C-9160-A485B9E079E6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E6FA0FCB-50A0-48FE-8A21-37A358FA9F51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82343F12-F813-42EC-B1D9-C3EACF1A189F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E230F992-DF0F-477F-8FE6-0B9705904B9A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840F2690-58CB-42AA-A430-3F7D07653E47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19262571-D0EE-4756-91AD-3EB70956B687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BC4C4FA5-DA5C-4B63-8963-17D6266A48A1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3986E04D-0B31-4517-A6F4-4C3A8F727685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BE1E3F14-FC3E-41F0-A05F-A844AD874903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AC5B7EEF-1463-48D9-B93F-A7372D080795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Y1001"/>
  <sheetViews>
    <sheetView workbookViewId="0"/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1650.3716819946726</v>
      </c>
      <c r="F3" s="35">
        <f t="shared" ref="F3:M3" si="0">SUMPRODUCT($D$4:$D$102, F$4:F$102)</f>
        <v>92.275875370423677</v>
      </c>
      <c r="G3" s="36">
        <f t="shared" si="0"/>
        <v>0.82651270438398705</v>
      </c>
      <c r="H3" s="35">
        <f t="shared" si="0"/>
        <v>133.10556886660905</v>
      </c>
      <c r="I3" s="35">
        <f t="shared" si="0"/>
        <v>58.466273907300497</v>
      </c>
      <c r="J3" s="36">
        <f t="shared" si="0"/>
        <v>5.6334954879833615E-2</v>
      </c>
      <c r="K3" s="35">
        <f t="shared" si="0"/>
        <v>102.81298951530907</v>
      </c>
      <c r="L3" s="35">
        <f t="shared" si="0"/>
        <v>23.093197663955813</v>
      </c>
      <c r="M3" s="36">
        <f t="shared" si="0"/>
        <v>-4.0446281314179076E-3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1370.7471820000001</v>
      </c>
      <c r="F4" s="35">
        <v>45.530048989999997</v>
      </c>
      <c r="G4" s="37">
        <v>0.68415078760000003</v>
      </c>
      <c r="H4" s="38">
        <v>130.5729939</v>
      </c>
      <c r="I4" s="38">
        <v>33.484178880000002</v>
      </c>
      <c r="J4" s="39">
        <v>4.6663811950000002E-2</v>
      </c>
      <c r="K4" s="40">
        <v>119.9026614</v>
      </c>
      <c r="L4" s="38">
        <v>8.653756285</v>
      </c>
      <c r="M4" s="41">
        <v>4.3324400599999997E-3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1720.058047</v>
      </c>
      <c r="F5" s="35">
        <v>87.529051490000001</v>
      </c>
      <c r="G5" s="37">
        <v>0.808101497</v>
      </c>
      <c r="H5" s="38">
        <v>138.82352850000001</v>
      </c>
      <c r="I5" s="38">
        <v>56.740551660000001</v>
      </c>
      <c r="J5" s="39">
        <v>5.3727866319999998E-2</v>
      </c>
      <c r="K5" s="40">
        <v>132.55900800000001</v>
      </c>
      <c r="L5" s="38">
        <v>18.117663189999998</v>
      </c>
      <c r="M5" s="41">
        <v>7.210555225E-3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1467.6038759999999</v>
      </c>
      <c r="F6" s="35">
        <v>66.483554789999999</v>
      </c>
      <c r="G6" s="37">
        <v>0.77838529440000004</v>
      </c>
      <c r="H6" s="38">
        <v>117.8803159</v>
      </c>
      <c r="I6" s="38">
        <v>41.665267900000003</v>
      </c>
      <c r="J6" s="39">
        <v>4.1716525249999997E-2</v>
      </c>
      <c r="K6" s="40">
        <v>79.713602170000001</v>
      </c>
      <c r="L6" s="38">
        <v>14.33519864</v>
      </c>
      <c r="M6" s="41">
        <v>-2.163753874E-2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1320.046924</v>
      </c>
      <c r="F7" s="35">
        <v>54.366428380000002</v>
      </c>
      <c r="G7" s="37">
        <v>0.72248235549999995</v>
      </c>
      <c r="H7" s="38">
        <v>123.76941549999999</v>
      </c>
      <c r="I7" s="38">
        <v>30.44454193</v>
      </c>
      <c r="J7" s="39">
        <v>4.3242357260000003E-2</v>
      </c>
      <c r="K7" s="40">
        <v>88.757984590000007</v>
      </c>
      <c r="L7" s="38">
        <v>9.6349943160000002</v>
      </c>
      <c r="M7" s="41">
        <v>-1.4673979130000001E-2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1582.422775</v>
      </c>
      <c r="F8" s="35">
        <v>75.632869529999994</v>
      </c>
      <c r="G8" s="37">
        <v>0.77776961330000005</v>
      </c>
      <c r="H8" s="38">
        <v>135.18340610000001</v>
      </c>
      <c r="I8" s="38">
        <v>56.499786469999997</v>
      </c>
      <c r="J8" s="39">
        <v>5.661497821E-2</v>
      </c>
      <c r="K8" s="40">
        <v>124.06924429999999</v>
      </c>
      <c r="L8" s="38">
        <v>18.24625502</v>
      </c>
      <c r="M8" s="41">
        <v>1.031146747E-2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1685.218363</v>
      </c>
      <c r="F9" s="35">
        <v>104.730762</v>
      </c>
      <c r="G9" s="37">
        <v>0.84126616899999995</v>
      </c>
      <c r="H9" s="38">
        <v>131.44908419999999</v>
      </c>
      <c r="I9" s="38">
        <v>66.118762540000006</v>
      </c>
      <c r="J9" s="39">
        <v>6.2134178409999997E-2</v>
      </c>
      <c r="K9" s="40">
        <v>99.884784670000002</v>
      </c>
      <c r="L9" s="38">
        <v>29.41249118</v>
      </c>
      <c r="M9" s="41">
        <v>2.1251333830000002E-3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1813.0867929999999</v>
      </c>
      <c r="F10" s="35">
        <v>115.20376469999999</v>
      </c>
      <c r="G10" s="37">
        <v>0.90452337169999997</v>
      </c>
      <c r="H10" s="38">
        <v>148.4531848</v>
      </c>
      <c r="I10" s="38">
        <v>75.25574555</v>
      </c>
      <c r="J10" s="39">
        <v>7.1147684769999997E-2</v>
      </c>
      <c r="K10" s="40">
        <v>115.7645277</v>
      </c>
      <c r="L10" s="38">
        <v>26.638650470000002</v>
      </c>
      <c r="M10" s="41">
        <v>1.743189217E-3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1786.129342</v>
      </c>
      <c r="F11" s="35">
        <v>109.8893226</v>
      </c>
      <c r="G11" s="37">
        <v>0.87103108610000002</v>
      </c>
      <c r="H11" s="38">
        <v>144.66751859999999</v>
      </c>
      <c r="I11" s="38">
        <v>71.367358449999998</v>
      </c>
      <c r="J11" s="39">
        <v>6.8535776650000005E-2</v>
      </c>
      <c r="K11" s="40">
        <v>121.7236906</v>
      </c>
      <c r="L11" s="38">
        <v>32.40319238</v>
      </c>
      <c r="M11" s="41">
        <v>1.308140124E-2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1315.542023</v>
      </c>
      <c r="F12" s="35">
        <v>45.867953730000004</v>
      </c>
      <c r="G12" s="37">
        <v>0.72015095240000004</v>
      </c>
      <c r="H12" s="38">
        <v>132.2491148</v>
      </c>
      <c r="I12" s="38">
        <v>31.059866</v>
      </c>
      <c r="J12" s="39">
        <v>4.6758822679999999E-2</v>
      </c>
      <c r="K12" s="40">
        <v>123.7890484</v>
      </c>
      <c r="L12" s="38">
        <v>7.5042085170000004</v>
      </c>
      <c r="M12" s="41">
        <v>8.7080216929999992E-3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1764.875258</v>
      </c>
      <c r="F13" s="35">
        <v>91.565590049999997</v>
      </c>
      <c r="G13" s="37">
        <v>0.83700139790000005</v>
      </c>
      <c r="H13" s="38">
        <v>142.7573088</v>
      </c>
      <c r="I13" s="38">
        <v>63.547495789999999</v>
      </c>
      <c r="J13" s="39">
        <v>6.1830437439999997E-2</v>
      </c>
      <c r="K13" s="40">
        <v>122.6517499</v>
      </c>
      <c r="L13" s="38">
        <v>21.864293910000001</v>
      </c>
      <c r="M13" s="41">
        <v>6.044179157E-3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1432.0659169999999</v>
      </c>
      <c r="F14" s="35">
        <v>48.340077690000001</v>
      </c>
      <c r="G14" s="37">
        <v>0.6817270205</v>
      </c>
      <c r="H14" s="38">
        <v>127.1250318</v>
      </c>
      <c r="I14" s="38">
        <v>37.564608290000002</v>
      </c>
      <c r="J14" s="39">
        <v>4.6951645700000003E-2</v>
      </c>
      <c r="K14" s="40">
        <v>103.24441109999999</v>
      </c>
      <c r="L14" s="38">
        <v>11.16971045</v>
      </c>
      <c r="M14" s="41">
        <v>-3.8377625590000001E-3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1745.5014880000001</v>
      </c>
      <c r="F15" s="35">
        <v>109.9081707</v>
      </c>
      <c r="G15" s="37">
        <v>0.86574287230000002</v>
      </c>
      <c r="H15" s="38">
        <v>142.9120771</v>
      </c>
      <c r="I15" s="38">
        <v>73.184245059999995</v>
      </c>
      <c r="J15" s="39">
        <v>7.305719645E-2</v>
      </c>
      <c r="K15" s="40">
        <v>117.1028573</v>
      </c>
      <c r="L15" s="38">
        <v>35.400060510000003</v>
      </c>
      <c r="M15" s="41">
        <v>1.74664985E-2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1632.6605360000001</v>
      </c>
      <c r="F16" s="35">
        <v>82.266242840000004</v>
      </c>
      <c r="G16" s="37">
        <v>0.77448794009999999</v>
      </c>
      <c r="H16" s="38">
        <v>130.7782382</v>
      </c>
      <c r="I16" s="38">
        <v>51.330924269999997</v>
      </c>
      <c r="J16" s="39">
        <v>4.7109430819999999E-2</v>
      </c>
      <c r="K16" s="40">
        <v>116.5249979</v>
      </c>
      <c r="L16" s="38">
        <v>13.18767457</v>
      </c>
      <c r="M16" s="41">
        <v>-2.4788657889999999E-4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1580.9250810000001</v>
      </c>
      <c r="F17" s="35">
        <v>97.678593640000003</v>
      </c>
      <c r="G17" s="37">
        <v>0.84464756269999997</v>
      </c>
      <c r="H17" s="38">
        <v>115.1058762</v>
      </c>
      <c r="I17" s="38">
        <v>47.770225330000002</v>
      </c>
      <c r="J17" s="39">
        <v>3.9413288859999999E-2</v>
      </c>
      <c r="K17" s="40">
        <v>70.384701609999993</v>
      </c>
      <c r="L17" s="38">
        <v>10.78352022</v>
      </c>
      <c r="M17" s="41">
        <v>-3.185965189E-2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1362.5418070000001</v>
      </c>
      <c r="F18" s="35">
        <v>55.696579309999997</v>
      </c>
      <c r="G18" s="37">
        <v>0.75356560750000001</v>
      </c>
      <c r="H18" s="38">
        <v>120.42793020000001</v>
      </c>
      <c r="I18" s="38">
        <v>32.37079482</v>
      </c>
      <c r="J18" s="39">
        <v>4.15273985E-2</v>
      </c>
      <c r="K18" s="40">
        <v>82.084410070000004</v>
      </c>
      <c r="L18" s="38">
        <v>11.24407306</v>
      </c>
      <c r="M18" s="41">
        <v>-1.9515072259999999E-2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986.186241</v>
      </c>
      <c r="F19" s="35">
        <v>3.057690907</v>
      </c>
      <c r="G19" s="37">
        <v>0.59305744270000005</v>
      </c>
      <c r="H19" s="38">
        <v>161.20097229999999</v>
      </c>
      <c r="I19" s="38">
        <v>5.1258366579999999</v>
      </c>
      <c r="J19" s="39">
        <v>5.4688085650000003E-2</v>
      </c>
      <c r="K19" s="40">
        <v>161.69258819999999</v>
      </c>
      <c r="L19" s="38">
        <v>3.4952203750000002</v>
      </c>
      <c r="M19" s="41">
        <v>2.948522302E-2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1757.836759</v>
      </c>
      <c r="F20" s="35">
        <v>102.6746979</v>
      </c>
      <c r="G20" s="37">
        <v>0.84446808529999995</v>
      </c>
      <c r="H20" s="38">
        <v>142.20735690000001</v>
      </c>
      <c r="I20" s="38">
        <v>68.506297110000006</v>
      </c>
      <c r="J20" s="39">
        <v>6.5799640349999994E-2</v>
      </c>
      <c r="K20" s="40">
        <v>120.12833310000001</v>
      </c>
      <c r="L20" s="38">
        <v>34.299309829999999</v>
      </c>
      <c r="M20" s="41">
        <v>1.5082166290000001E-2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1464.4559159999999</v>
      </c>
      <c r="F21" s="35">
        <v>54.533972220000003</v>
      </c>
      <c r="G21" s="37">
        <v>0.73927371109999995</v>
      </c>
      <c r="H21" s="38">
        <v>130.60315180000001</v>
      </c>
      <c r="I21" s="38">
        <v>44.053172449999998</v>
      </c>
      <c r="J21" s="39">
        <v>5.2259802119999997E-2</v>
      </c>
      <c r="K21" s="40">
        <v>118.1888885</v>
      </c>
      <c r="L21" s="38">
        <v>12.33163753</v>
      </c>
      <c r="M21" s="41">
        <v>6.402799382E-3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1786.1543770000001</v>
      </c>
      <c r="F22" s="35">
        <v>98.314089109999998</v>
      </c>
      <c r="G22" s="37">
        <v>0.85458572830000001</v>
      </c>
      <c r="H22" s="38">
        <v>140.96040719999999</v>
      </c>
      <c r="I22" s="38">
        <v>62.899444389999999</v>
      </c>
      <c r="J22" s="39">
        <v>5.5343078310000002E-2</v>
      </c>
      <c r="K22" s="40">
        <v>127.2056497</v>
      </c>
      <c r="L22" s="38">
        <v>21.05428457</v>
      </c>
      <c r="M22" s="41">
        <v>2.3591547510000001E-3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1717.335992</v>
      </c>
      <c r="F23" s="35">
        <v>91.376817079999995</v>
      </c>
      <c r="G23" s="37">
        <v>0.77706712489999996</v>
      </c>
      <c r="H23" s="38">
        <v>137.3008816</v>
      </c>
      <c r="I23" s="38">
        <v>60.424792910000001</v>
      </c>
      <c r="J23" s="39">
        <v>4.7690693809999997E-2</v>
      </c>
      <c r="K23" s="40">
        <v>118.7074418</v>
      </c>
      <c r="L23" s="38">
        <v>18.774759150000001</v>
      </c>
      <c r="M23" s="41">
        <v>-1.2240792170000001E-2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1585.2528460000001</v>
      </c>
      <c r="F24" s="35">
        <v>65.419652940000006</v>
      </c>
      <c r="G24" s="37">
        <v>0.75483511960000005</v>
      </c>
      <c r="H24" s="38">
        <v>131.0854132</v>
      </c>
      <c r="I24" s="38">
        <v>51.875634290000001</v>
      </c>
      <c r="J24" s="39">
        <v>5.5866416070000001E-2</v>
      </c>
      <c r="K24" s="40">
        <v>99.625194210000004</v>
      </c>
      <c r="L24" s="38">
        <v>21.60268555</v>
      </c>
      <c r="M24" s="41">
        <v>-6.0233539440000001E-3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1802.7336290000001</v>
      </c>
      <c r="F25" s="35">
        <v>102.241128</v>
      </c>
      <c r="G25" s="37">
        <v>0.86866669750000003</v>
      </c>
      <c r="H25" s="38">
        <v>147.1775734</v>
      </c>
      <c r="I25" s="38">
        <v>71.069514470000001</v>
      </c>
      <c r="J25" s="39">
        <v>6.7571973229999999E-2</v>
      </c>
      <c r="K25" s="40">
        <v>114.9557908</v>
      </c>
      <c r="L25" s="38">
        <v>25.234626389999999</v>
      </c>
      <c r="M25" s="41">
        <v>-1.8916912020000001E-3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1692.172245</v>
      </c>
      <c r="F26" s="35">
        <v>84.640344189999993</v>
      </c>
      <c r="G26" s="37">
        <v>0.79113650369999999</v>
      </c>
      <c r="H26" s="38">
        <v>131.96321649999999</v>
      </c>
      <c r="I26" s="38">
        <v>56.022071599999997</v>
      </c>
      <c r="J26" s="39">
        <v>3.9570100740000003E-2</v>
      </c>
      <c r="K26" s="40">
        <v>111.13079620000001</v>
      </c>
      <c r="L26" s="38">
        <v>13.562865779999999</v>
      </c>
      <c r="M26" s="41">
        <v>-2.2963693439999999E-2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1769.1542489999999</v>
      </c>
      <c r="F27" s="35">
        <v>90.341772750000004</v>
      </c>
      <c r="G27" s="37">
        <v>0.82475534579999998</v>
      </c>
      <c r="H27" s="38">
        <v>142.97401450000001</v>
      </c>
      <c r="I27" s="38">
        <v>64.796612550000006</v>
      </c>
      <c r="J27" s="39">
        <v>5.898875462E-2</v>
      </c>
      <c r="K27" s="40">
        <v>116.2408034</v>
      </c>
      <c r="L27" s="38">
        <v>20.596066</v>
      </c>
      <c r="M27" s="41">
        <v>-8.5208571659999999E-3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1727.3942529999999</v>
      </c>
      <c r="F28" s="35">
        <v>99.469737100000003</v>
      </c>
      <c r="G28" s="37">
        <v>0.81705159449999998</v>
      </c>
      <c r="H28" s="38">
        <v>137.0612826</v>
      </c>
      <c r="I28" s="38">
        <v>61.970291090000003</v>
      </c>
      <c r="J28" s="39">
        <v>4.865375886E-2</v>
      </c>
      <c r="K28" s="40">
        <v>121.9578051</v>
      </c>
      <c r="L28" s="38">
        <v>20.161595680000001</v>
      </c>
      <c r="M28" s="41">
        <v>-6.156020188E-3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1630.496228</v>
      </c>
      <c r="F29" s="35">
        <v>91.153721899999994</v>
      </c>
      <c r="G29" s="37">
        <v>0.82043029909999998</v>
      </c>
      <c r="H29" s="38">
        <v>129.7516005</v>
      </c>
      <c r="I29" s="38">
        <v>60.74871426</v>
      </c>
      <c r="J29" s="39">
        <v>5.7884960059999997E-2</v>
      </c>
      <c r="K29" s="40">
        <v>95.474164979999998</v>
      </c>
      <c r="L29" s="38">
        <v>24.506140899999998</v>
      </c>
      <c r="M29" s="41">
        <v>-4.3468874090000003E-3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1744.224919</v>
      </c>
      <c r="F30" s="35">
        <v>84.978368140000001</v>
      </c>
      <c r="G30" s="37">
        <v>0.82553191380000002</v>
      </c>
      <c r="H30" s="38">
        <v>139.4779776</v>
      </c>
      <c r="I30" s="38">
        <v>58.489867449999998</v>
      </c>
      <c r="J30" s="39">
        <v>5.7371440840000003E-2</v>
      </c>
      <c r="K30" s="40">
        <v>125.13322580000001</v>
      </c>
      <c r="L30" s="38">
        <v>19.177895979999999</v>
      </c>
      <c r="M30" s="41">
        <v>7.4783679100000004E-3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1729.260996</v>
      </c>
      <c r="F31" s="35">
        <v>87.298157790000005</v>
      </c>
      <c r="G31" s="37">
        <v>0.79305682879999995</v>
      </c>
      <c r="H31" s="38">
        <v>127.8611094</v>
      </c>
      <c r="I31" s="38">
        <v>53.513884259999998</v>
      </c>
      <c r="J31" s="39">
        <v>3.1825658210000003E-2</v>
      </c>
      <c r="K31" s="40">
        <v>114.7499533</v>
      </c>
      <c r="L31" s="38">
        <v>11.41229658</v>
      </c>
      <c r="M31" s="41">
        <v>-2.721057801E-2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1386.2094970000001</v>
      </c>
      <c r="F32" s="35">
        <v>48.177572490000003</v>
      </c>
      <c r="G32" s="37">
        <v>0.73415186830000001</v>
      </c>
      <c r="H32" s="38">
        <v>121.9190909</v>
      </c>
      <c r="I32" s="38">
        <v>34.434516479999999</v>
      </c>
      <c r="J32" s="39">
        <v>4.2484980470000003E-2</v>
      </c>
      <c r="K32" s="40">
        <v>94.359555929999999</v>
      </c>
      <c r="L32" s="38">
        <v>12.40884881</v>
      </c>
      <c r="M32" s="41">
        <v>-1.0420773229999999E-2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1607.311093</v>
      </c>
      <c r="F33" s="35">
        <v>76.755853220000006</v>
      </c>
      <c r="G33" s="37">
        <v>0.77587433149999996</v>
      </c>
      <c r="H33" s="38">
        <v>132.3541161</v>
      </c>
      <c r="I33" s="38">
        <v>51.313835670000003</v>
      </c>
      <c r="J33" s="39">
        <v>5.0817994159999998E-2</v>
      </c>
      <c r="K33" s="40">
        <v>118.58604649999999</v>
      </c>
      <c r="L33" s="38">
        <v>14.857722900000001</v>
      </c>
      <c r="M33" s="41">
        <v>4.0978273780000003E-3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1330.9254699999999</v>
      </c>
      <c r="F34" s="35">
        <v>46.531274889999999</v>
      </c>
      <c r="G34" s="37">
        <v>0.71478963019999997</v>
      </c>
      <c r="H34" s="38">
        <v>131.0228319</v>
      </c>
      <c r="I34" s="38">
        <v>28.999743460000001</v>
      </c>
      <c r="J34" s="39">
        <v>4.6253001760000002E-2</v>
      </c>
      <c r="K34" s="40">
        <v>114.2225432</v>
      </c>
      <c r="L34" s="38">
        <v>7.7458897589999998</v>
      </c>
      <c r="M34" s="41">
        <v>2.7019018069999999E-3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1751.3097620000001</v>
      </c>
      <c r="F35" s="35">
        <v>96.709305520000001</v>
      </c>
      <c r="G35" s="37">
        <v>0.8397825579</v>
      </c>
      <c r="H35" s="38">
        <v>143.67064110000001</v>
      </c>
      <c r="I35" s="38">
        <v>66.888588380000002</v>
      </c>
      <c r="J35" s="39">
        <v>6.5281904459999998E-2</v>
      </c>
      <c r="K35" s="40">
        <v>122.48411230000001</v>
      </c>
      <c r="L35" s="38">
        <v>33.79327559</v>
      </c>
      <c r="M35" s="41">
        <v>1.494899157E-2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1515.174422</v>
      </c>
      <c r="F36" s="35">
        <v>70.777223160000005</v>
      </c>
      <c r="G36" s="37">
        <v>0.74708836150000002</v>
      </c>
      <c r="H36" s="38">
        <v>127.18325040000001</v>
      </c>
      <c r="I36" s="38">
        <v>48.629753450000003</v>
      </c>
      <c r="J36" s="39">
        <v>4.8015649190000002E-2</v>
      </c>
      <c r="K36" s="40">
        <v>111.578896</v>
      </c>
      <c r="L36" s="38">
        <v>12.71909986</v>
      </c>
      <c r="M36" s="41">
        <v>1.6711570230000001E-3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1727.3297889999999</v>
      </c>
      <c r="F37" s="35">
        <v>91.528392650000001</v>
      </c>
      <c r="G37" s="37">
        <v>0.83958082010000001</v>
      </c>
      <c r="H37" s="38">
        <v>142.1087177</v>
      </c>
      <c r="I37" s="38">
        <v>66.577704670000003</v>
      </c>
      <c r="J37" s="39">
        <v>6.770100289E-2</v>
      </c>
      <c r="K37" s="40">
        <v>118.0037524</v>
      </c>
      <c r="L37" s="38">
        <v>29.41255116</v>
      </c>
      <c r="M37" s="41">
        <v>1.147925262E-2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1383.6145690000001</v>
      </c>
      <c r="F38" s="35">
        <v>75.597780420000007</v>
      </c>
      <c r="G38" s="37">
        <v>0.75001643610000002</v>
      </c>
      <c r="H38" s="38">
        <v>106.58823339999999</v>
      </c>
      <c r="I38" s="38">
        <v>34.389488219999997</v>
      </c>
      <c r="J38" s="39">
        <v>3.1390050869999998E-2</v>
      </c>
      <c r="K38" s="40">
        <v>49.330412940000002</v>
      </c>
      <c r="L38" s="38">
        <v>9.6245011330000008</v>
      </c>
      <c r="M38" s="41">
        <v>-4.6892914479999999E-2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1283.041819</v>
      </c>
      <c r="F39" s="35">
        <v>43.700476930000001</v>
      </c>
      <c r="G39" s="37">
        <v>0.68743687369999995</v>
      </c>
      <c r="H39" s="38">
        <v>127.73866080000001</v>
      </c>
      <c r="I39" s="38">
        <v>23.917577080000001</v>
      </c>
      <c r="J39" s="39">
        <v>4.3302612109999999E-2</v>
      </c>
      <c r="K39" s="40">
        <v>100.5187067</v>
      </c>
      <c r="L39" s="38">
        <v>5.7375683779999997</v>
      </c>
      <c r="M39" s="41">
        <v>-6.9603941269999999E-3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1762.3848250000001</v>
      </c>
      <c r="F40" s="35">
        <v>127.95196009999999</v>
      </c>
      <c r="G40" s="37">
        <v>0.88121921950000004</v>
      </c>
      <c r="H40" s="38">
        <v>140.30145060000001</v>
      </c>
      <c r="I40" s="38">
        <v>76.735712190000001</v>
      </c>
      <c r="J40" s="39">
        <v>7.2324075860000003E-2</v>
      </c>
      <c r="K40" s="40">
        <v>113.39121280000001</v>
      </c>
      <c r="L40" s="38">
        <v>38.765323109999997</v>
      </c>
      <c r="M40" s="41">
        <v>1.7757391340000001E-2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1128.2261140000001</v>
      </c>
      <c r="F41" s="35">
        <v>12.09546428</v>
      </c>
      <c r="G41" s="37">
        <v>0.58128751040000004</v>
      </c>
      <c r="H41" s="38">
        <v>151.8743149</v>
      </c>
      <c r="I41" s="38">
        <v>13.118251369999999</v>
      </c>
      <c r="J41" s="39">
        <v>5.2247185760000002E-2</v>
      </c>
      <c r="K41" s="40">
        <v>145.45773740000001</v>
      </c>
      <c r="L41" s="38">
        <v>5.6397065639999999</v>
      </c>
      <c r="M41" s="41">
        <v>2.0025349479999999E-2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1295.813621</v>
      </c>
      <c r="F42" s="35">
        <v>48.887280799999999</v>
      </c>
      <c r="G42" s="37">
        <v>0.71391590500000002</v>
      </c>
      <c r="H42" s="38">
        <v>132.52943619999999</v>
      </c>
      <c r="I42" s="38">
        <v>28.286676839999998</v>
      </c>
      <c r="J42" s="39">
        <v>5.0390772309999998E-2</v>
      </c>
      <c r="K42" s="40">
        <v>98.770709229999994</v>
      </c>
      <c r="L42" s="38">
        <v>10.208792539999999</v>
      </c>
      <c r="M42" s="41">
        <v>-6.8903879709999996E-3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1768.99757</v>
      </c>
      <c r="F43" s="35">
        <v>97.955335660000003</v>
      </c>
      <c r="G43" s="37">
        <v>0.85992665369999999</v>
      </c>
      <c r="H43" s="38">
        <v>146.35147889999999</v>
      </c>
      <c r="I43" s="38">
        <v>68.240695619999997</v>
      </c>
      <c r="J43" s="39">
        <v>6.5508128570000004E-2</v>
      </c>
      <c r="K43" s="40">
        <v>120.7208584</v>
      </c>
      <c r="L43" s="38">
        <v>22.75622401</v>
      </c>
      <c r="M43" s="41">
        <v>3.0756885639999999E-3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1660.69454</v>
      </c>
      <c r="F44" s="35">
        <v>89.052786870000006</v>
      </c>
      <c r="G44" s="37">
        <v>0.82697368959999995</v>
      </c>
      <c r="H44" s="38">
        <v>139.1849895</v>
      </c>
      <c r="I44" s="38">
        <v>65.454173609999998</v>
      </c>
      <c r="J44" s="39">
        <v>6.9019763770000006E-2</v>
      </c>
      <c r="K44" s="40">
        <v>113.8324587</v>
      </c>
      <c r="L44" s="38">
        <v>36.968051389999999</v>
      </c>
      <c r="M44" s="41">
        <v>2.057553816E-2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1751.4273020000001</v>
      </c>
      <c r="F45" s="35">
        <v>105.4929032</v>
      </c>
      <c r="G45" s="37">
        <v>0.89610030929999995</v>
      </c>
      <c r="H45" s="38">
        <v>144.85357020000001</v>
      </c>
      <c r="I45" s="38">
        <v>72.638636969999993</v>
      </c>
      <c r="J45" s="39">
        <v>7.5162877569999995E-2</v>
      </c>
      <c r="K45" s="40">
        <v>120.7840058</v>
      </c>
      <c r="L45" s="38">
        <v>39.415176770000002</v>
      </c>
      <c r="M45" s="41">
        <v>2.3615239440000001E-2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1765.862711</v>
      </c>
      <c r="F46" s="35">
        <v>97.067710109999993</v>
      </c>
      <c r="G46" s="37">
        <v>0.84220031770000003</v>
      </c>
      <c r="H46" s="38">
        <v>143.8129031</v>
      </c>
      <c r="I46" s="38">
        <v>67.249616619999998</v>
      </c>
      <c r="J46" s="39">
        <v>6.5797256789999994E-2</v>
      </c>
      <c r="K46" s="40">
        <v>120.6512252</v>
      </c>
      <c r="L46" s="38">
        <v>26.56584101</v>
      </c>
      <c r="M46" s="41">
        <v>9.1586760169999996E-3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1446.6117320000001</v>
      </c>
      <c r="F47" s="35">
        <v>68.784662339999997</v>
      </c>
      <c r="G47" s="37">
        <v>0.79075280260000003</v>
      </c>
      <c r="H47" s="38">
        <v>117.21401299999999</v>
      </c>
      <c r="I47" s="38">
        <v>39.803502270000003</v>
      </c>
      <c r="J47" s="39">
        <v>4.1119606429999997E-2</v>
      </c>
      <c r="K47" s="40">
        <v>77.280664380000005</v>
      </c>
      <c r="L47" s="38">
        <v>12.934856610000001</v>
      </c>
      <c r="M47" s="41">
        <v>-2.2879000390000001E-2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1414.445256</v>
      </c>
      <c r="F48" s="35">
        <v>80.980491259999994</v>
      </c>
      <c r="G48" s="37">
        <v>0.79948867670000001</v>
      </c>
      <c r="H48" s="38">
        <v>111.7688284</v>
      </c>
      <c r="I48" s="38">
        <v>36.657285590000001</v>
      </c>
      <c r="J48" s="39">
        <v>3.644104535E-2</v>
      </c>
      <c r="K48" s="40">
        <v>59.680653079999999</v>
      </c>
      <c r="L48" s="38">
        <v>9.4962118150000006</v>
      </c>
      <c r="M48" s="41">
        <v>-3.8006254869999999E-2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1796.6914839999999</v>
      </c>
      <c r="F49" s="35">
        <v>97.372446350000004</v>
      </c>
      <c r="G49" s="37">
        <v>0.85625273270000002</v>
      </c>
      <c r="H49" s="38">
        <v>144.61384140000001</v>
      </c>
      <c r="I49" s="38">
        <v>67.833022310000004</v>
      </c>
      <c r="J49" s="39">
        <v>6.5722119709999999E-2</v>
      </c>
      <c r="K49" s="40">
        <v>119.9873693</v>
      </c>
      <c r="L49" s="38">
        <v>29.652397820000001</v>
      </c>
      <c r="M49" s="41">
        <v>7.53427913E-3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1741.965154</v>
      </c>
      <c r="F50" s="35">
        <v>91.965585180000005</v>
      </c>
      <c r="G50" s="37">
        <v>0.84898360419999996</v>
      </c>
      <c r="H50" s="38">
        <v>142.008129</v>
      </c>
      <c r="I50" s="38">
        <v>65.56605983</v>
      </c>
      <c r="J50" s="39">
        <v>6.5733287340000002E-2</v>
      </c>
      <c r="K50" s="40">
        <v>120.40781149999999</v>
      </c>
      <c r="L50" s="38">
        <v>25.71255069</v>
      </c>
      <c r="M50" s="41">
        <v>1.0544591190000001E-2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1566.8780400000001</v>
      </c>
      <c r="F51" s="35">
        <v>76.165539069999994</v>
      </c>
      <c r="G51" s="37">
        <v>0.78422293529999998</v>
      </c>
      <c r="H51" s="38">
        <v>134.00829759999999</v>
      </c>
      <c r="I51" s="38">
        <v>54.331039519999997</v>
      </c>
      <c r="J51" s="39">
        <v>5.461339933E-2</v>
      </c>
      <c r="K51" s="40">
        <v>125.6185851</v>
      </c>
      <c r="L51" s="38">
        <v>16.640414239999998</v>
      </c>
      <c r="M51" s="41">
        <v>1.037390625E-2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1577.3645959999999</v>
      </c>
      <c r="F52" s="35">
        <v>75.083787869999995</v>
      </c>
      <c r="G52" s="37">
        <v>0.78495921459999995</v>
      </c>
      <c r="H52" s="38">
        <v>133.254209</v>
      </c>
      <c r="I52" s="38">
        <v>55.942309520000002</v>
      </c>
      <c r="J52" s="39">
        <v>5.666089857E-2</v>
      </c>
      <c r="K52" s="40">
        <v>118.8445317</v>
      </c>
      <c r="L52" s="38">
        <v>17.869671960000002</v>
      </c>
      <c r="M52" s="41">
        <v>8.0751406489999993E-3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1707.1005290000001</v>
      </c>
      <c r="F53" s="35">
        <v>79.294685889999997</v>
      </c>
      <c r="G53" s="37">
        <v>0.78296529280000005</v>
      </c>
      <c r="H53" s="38">
        <v>136.3702768</v>
      </c>
      <c r="I53" s="38">
        <v>57.029014539999999</v>
      </c>
      <c r="J53" s="39">
        <v>4.6559369910000002E-2</v>
      </c>
      <c r="K53" s="40">
        <v>114.5553941</v>
      </c>
      <c r="L53" s="38">
        <v>16.314117670000002</v>
      </c>
      <c r="M53" s="41">
        <v>-1.6437749099999999E-2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1720.0075409999999</v>
      </c>
      <c r="F54" s="35">
        <v>95.57351937</v>
      </c>
      <c r="G54" s="37">
        <v>0.85401830400000001</v>
      </c>
      <c r="H54" s="38">
        <v>143.5925153</v>
      </c>
      <c r="I54" s="38">
        <v>66.9044971</v>
      </c>
      <c r="J54" s="39">
        <v>7.0020334850000004E-2</v>
      </c>
      <c r="K54" s="40">
        <v>122.3941657</v>
      </c>
      <c r="L54" s="38">
        <v>38.484621949999998</v>
      </c>
      <c r="M54" s="41">
        <v>2.4301241670000001E-2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1800.7627070000001</v>
      </c>
      <c r="F55" s="35">
        <v>110.36227150000001</v>
      </c>
      <c r="G55" s="37">
        <v>0.89047322220000003</v>
      </c>
      <c r="H55" s="38">
        <v>147.77826949999999</v>
      </c>
      <c r="I55" s="38">
        <v>73.334157509999997</v>
      </c>
      <c r="J55" s="39">
        <v>7.1113829150000002E-2</v>
      </c>
      <c r="K55" s="40">
        <v>119.96248009999999</v>
      </c>
      <c r="L55" s="38">
        <v>28.31019349</v>
      </c>
      <c r="M55" s="41">
        <v>8.8231783250000001E-3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1747.633337</v>
      </c>
      <c r="F56" s="35">
        <v>101.58839450000001</v>
      </c>
      <c r="G56" s="37">
        <v>0.85977156590000003</v>
      </c>
      <c r="H56" s="38">
        <v>144.33578080000001</v>
      </c>
      <c r="I56" s="38">
        <v>68.285083009999994</v>
      </c>
      <c r="J56" s="39">
        <v>6.9307558749999998E-2</v>
      </c>
      <c r="K56" s="40">
        <v>123.31625750000001</v>
      </c>
      <c r="L56" s="38">
        <v>39.44459105</v>
      </c>
      <c r="M56" s="41">
        <v>2.4354272959999999E-2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1545.4810480000001</v>
      </c>
      <c r="F57" s="35">
        <v>97.307361319999998</v>
      </c>
      <c r="G57" s="37">
        <v>0.84964564799999998</v>
      </c>
      <c r="H57" s="38">
        <v>113.477575</v>
      </c>
      <c r="I57" s="38">
        <v>44.07105722</v>
      </c>
      <c r="J57" s="39">
        <v>3.731312203E-2</v>
      </c>
      <c r="K57" s="40">
        <v>66.794367690000001</v>
      </c>
      <c r="L57" s="38">
        <v>9.5366100310000004</v>
      </c>
      <c r="M57" s="41">
        <v>-3.4359297240000003E-2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1686.8035609999999</v>
      </c>
      <c r="F58" s="35">
        <v>90.34691334</v>
      </c>
      <c r="G58" s="37">
        <v>0.79738921630000004</v>
      </c>
      <c r="H58" s="38">
        <v>132.35407520000001</v>
      </c>
      <c r="I58" s="38">
        <v>57.858580779999997</v>
      </c>
      <c r="J58" s="39">
        <v>4.1948153410000001E-2</v>
      </c>
      <c r="K58" s="40">
        <v>113.5935291</v>
      </c>
      <c r="L58" s="38">
        <v>16.399283220000001</v>
      </c>
      <c r="M58" s="41">
        <v>-1.6365167850000001E-2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1552.394957</v>
      </c>
      <c r="F59" s="35">
        <v>66.800995400000005</v>
      </c>
      <c r="G59" s="37">
        <v>0.76705387469999997</v>
      </c>
      <c r="H59" s="38">
        <v>125.7445444</v>
      </c>
      <c r="I59" s="38">
        <v>48.799458649999998</v>
      </c>
      <c r="J59" s="39">
        <v>5.0778197499999997E-2</v>
      </c>
      <c r="K59" s="40">
        <v>89.614355470000007</v>
      </c>
      <c r="L59" s="38">
        <v>18.143138270000001</v>
      </c>
      <c r="M59" s="41">
        <v>-1.328861531E-2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1420.028851</v>
      </c>
      <c r="F60" s="35">
        <v>75.633930680000006</v>
      </c>
      <c r="G60" s="37">
        <v>0.81459156560000001</v>
      </c>
      <c r="H60" s="38">
        <v>116.12302219999999</v>
      </c>
      <c r="I60" s="38">
        <v>35.845398619999997</v>
      </c>
      <c r="J60" s="39">
        <v>4.0675490260000002E-2</v>
      </c>
      <c r="K60" s="40">
        <v>70.110148629999998</v>
      </c>
      <c r="L60" s="38">
        <v>10.49602413</v>
      </c>
      <c r="M60" s="41">
        <v>-2.8857909859999999E-2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1483.701552</v>
      </c>
      <c r="F61" s="35">
        <v>65.016435479999998</v>
      </c>
      <c r="G61" s="37">
        <v>0.74955069409999997</v>
      </c>
      <c r="H61" s="38">
        <v>124.3479682</v>
      </c>
      <c r="I61" s="38">
        <v>41.744555900000002</v>
      </c>
      <c r="J61" s="39">
        <v>4.3734671230000001E-2</v>
      </c>
      <c r="K61" s="40">
        <v>109.92492110000001</v>
      </c>
      <c r="L61" s="38">
        <v>8.794705725</v>
      </c>
      <c r="M61" s="41">
        <v>2.225623517E-3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1669.0587989999999</v>
      </c>
      <c r="F62" s="35">
        <v>96.797167869999996</v>
      </c>
      <c r="G62" s="37">
        <v>0.83130897749999999</v>
      </c>
      <c r="H62" s="38">
        <v>138.99148550000001</v>
      </c>
      <c r="I62" s="38">
        <v>65.535025500000003</v>
      </c>
      <c r="J62" s="39">
        <v>6.6887603660000003E-2</v>
      </c>
      <c r="K62" s="40">
        <v>118.2081682</v>
      </c>
      <c r="L62" s="38">
        <v>39.279964640000003</v>
      </c>
      <c r="M62" s="41">
        <v>2.3163000350000001E-2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1464.5337890000001</v>
      </c>
      <c r="F63" s="35">
        <v>80.209633870000005</v>
      </c>
      <c r="G63" s="37">
        <v>0.81391551439999998</v>
      </c>
      <c r="H63" s="38">
        <v>110.99597489999999</v>
      </c>
      <c r="I63" s="38">
        <v>36.761368040000001</v>
      </c>
      <c r="J63" s="39">
        <v>3.4702775700000001E-2</v>
      </c>
      <c r="K63" s="40">
        <v>63.216705869999998</v>
      </c>
      <c r="L63" s="38">
        <v>8.6994089599999995</v>
      </c>
      <c r="M63" s="41">
        <v>-3.6810796770000001E-2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1629.723305</v>
      </c>
      <c r="F64" s="35">
        <v>80.924103930000001</v>
      </c>
      <c r="G64" s="37">
        <v>0.78743424969999998</v>
      </c>
      <c r="H64" s="38">
        <v>137.74465749999999</v>
      </c>
      <c r="I64" s="38">
        <v>59.93379908</v>
      </c>
      <c r="J64" s="39">
        <v>6.4150877580000001E-2</v>
      </c>
      <c r="K64" s="40">
        <v>109.7539245</v>
      </c>
      <c r="L64" s="38">
        <v>26.346316810000001</v>
      </c>
      <c r="M64" s="41">
        <v>5.8557567059999999E-3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1832.747327</v>
      </c>
      <c r="F65" s="35">
        <v>111.3291646</v>
      </c>
      <c r="G65" s="37">
        <v>0.90274212529999998</v>
      </c>
      <c r="H65" s="38">
        <v>139.74626509999999</v>
      </c>
      <c r="I65" s="38">
        <v>65.902928020000004</v>
      </c>
      <c r="J65" s="39">
        <v>5.7351798199999998E-2</v>
      </c>
      <c r="K65" s="40">
        <v>129.59885270000001</v>
      </c>
      <c r="L65" s="38">
        <v>21.108895159999999</v>
      </c>
      <c r="M65" s="41">
        <v>7.9149406959999995E-3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1428.2398290000001</v>
      </c>
      <c r="F66" s="35">
        <v>73.952595520000003</v>
      </c>
      <c r="G66" s="37">
        <v>0.80767023959999995</v>
      </c>
      <c r="H66" s="38">
        <v>114.8660086</v>
      </c>
      <c r="I66" s="38">
        <v>36.604037859999998</v>
      </c>
      <c r="J66" s="39">
        <v>3.9636215010000003E-2</v>
      </c>
      <c r="K66" s="40">
        <v>68.965611469999999</v>
      </c>
      <c r="L66" s="38">
        <v>10.869698619999999</v>
      </c>
      <c r="M66" s="41">
        <v>-2.9672425549999999E-2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1781.496756</v>
      </c>
      <c r="F67" s="35">
        <v>112.65177509999999</v>
      </c>
      <c r="G67" s="37">
        <v>0.8885109162</v>
      </c>
      <c r="H67" s="38">
        <v>143.8304105</v>
      </c>
      <c r="I67" s="38">
        <v>73.104940459999995</v>
      </c>
      <c r="J67" s="39">
        <v>7.1837322280000004E-2</v>
      </c>
      <c r="K67" s="40">
        <v>120.536265</v>
      </c>
      <c r="L67" s="38">
        <v>36.316239119999999</v>
      </c>
      <c r="M67" s="41">
        <v>1.7925096599999999E-2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1772.846552</v>
      </c>
      <c r="F68" s="35">
        <v>106.378379</v>
      </c>
      <c r="G68" s="37">
        <v>0.87034468139999999</v>
      </c>
      <c r="H68" s="38">
        <v>143.58172630000001</v>
      </c>
      <c r="I68" s="38">
        <v>71.847269150000002</v>
      </c>
      <c r="J68" s="39">
        <v>7.0804060040000005E-2</v>
      </c>
      <c r="K68" s="40">
        <v>118.7446037</v>
      </c>
      <c r="L68" s="38">
        <v>32.351851080000003</v>
      </c>
      <c r="M68" s="41">
        <v>1.4045419700000001E-2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1743.8845329999999</v>
      </c>
      <c r="F69" s="35">
        <v>95.314926959999994</v>
      </c>
      <c r="G69" s="37">
        <v>0.81598187300000002</v>
      </c>
      <c r="H69" s="38">
        <v>142.4306737</v>
      </c>
      <c r="I69" s="38">
        <v>64.193608519999998</v>
      </c>
      <c r="J69" s="39">
        <v>5.6665153869999998E-2</v>
      </c>
      <c r="K69" s="40">
        <v>123.25928639999999</v>
      </c>
      <c r="L69" s="38">
        <v>21.703228809999999</v>
      </c>
      <c r="M69" s="41">
        <v>-1.129409943E-3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1759.3720860000001</v>
      </c>
      <c r="F70" s="35">
        <v>119.21996710000001</v>
      </c>
      <c r="G70" s="37">
        <v>0.88891788770000002</v>
      </c>
      <c r="H70" s="38">
        <v>140.73909639999999</v>
      </c>
      <c r="I70" s="38">
        <v>71.806367109999997</v>
      </c>
      <c r="J70" s="39">
        <v>6.779674745E-2</v>
      </c>
      <c r="K70" s="40">
        <v>122.0153001</v>
      </c>
      <c r="L70" s="38">
        <v>43.297412010000002</v>
      </c>
      <c r="M70" s="41">
        <v>2.6518985790000001E-2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1305.206936</v>
      </c>
      <c r="F71" s="35">
        <v>56.906018690000003</v>
      </c>
      <c r="G71" s="37">
        <v>0.70641338649999996</v>
      </c>
      <c r="H71" s="38">
        <v>122.1866232</v>
      </c>
      <c r="I71" s="38">
        <v>32.304810189999998</v>
      </c>
      <c r="J71" s="39">
        <v>4.5936251339999998E-2</v>
      </c>
      <c r="K71" s="40">
        <v>72.205536859999995</v>
      </c>
      <c r="L71" s="38">
        <v>14.12242122</v>
      </c>
      <c r="M71" s="41">
        <v>-2.2981582380000001E-2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1208.6387810000001</v>
      </c>
      <c r="F72" s="35">
        <v>31.479162930000001</v>
      </c>
      <c r="G72" s="37">
        <v>0.6569880011</v>
      </c>
      <c r="H72" s="38">
        <v>136.8301166</v>
      </c>
      <c r="I72" s="38">
        <v>21.46695476</v>
      </c>
      <c r="J72" s="39">
        <v>4.6962162879999998E-2</v>
      </c>
      <c r="K72" s="40">
        <v>123.7886709</v>
      </c>
      <c r="L72" s="38">
        <v>5.9288229469999996</v>
      </c>
      <c r="M72" s="41">
        <v>9.017290495E-3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1750.8496809999999</v>
      </c>
      <c r="F73" s="35">
        <v>91.718104120000007</v>
      </c>
      <c r="G73" s="37">
        <v>0.83733038550000005</v>
      </c>
      <c r="H73" s="38">
        <v>143.4052327</v>
      </c>
      <c r="I73" s="38">
        <v>63.497268339999998</v>
      </c>
      <c r="J73" s="39">
        <v>6.0917517759999998E-2</v>
      </c>
      <c r="K73" s="40">
        <v>123.8508417</v>
      </c>
      <c r="L73" s="38">
        <v>20.867515229999999</v>
      </c>
      <c r="M73" s="41">
        <v>4.3600222079999999E-3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1650.5811040000001</v>
      </c>
      <c r="F74" s="35">
        <v>83.558082389999996</v>
      </c>
      <c r="G74" s="37">
        <v>0.80534497869999999</v>
      </c>
      <c r="H74" s="38">
        <v>137.4821302</v>
      </c>
      <c r="I74" s="38">
        <v>58.610585399999998</v>
      </c>
      <c r="J74" s="39">
        <v>5.7963299170000003E-2</v>
      </c>
      <c r="K74" s="40">
        <v>124.5973764</v>
      </c>
      <c r="L74" s="38">
        <v>19.129139519999999</v>
      </c>
      <c r="M74" s="41">
        <v>9.8736187729999998E-3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1788.2902939999999</v>
      </c>
      <c r="F75" s="35">
        <v>105.2583664</v>
      </c>
      <c r="G75" s="37">
        <v>0.86815583470000002</v>
      </c>
      <c r="H75" s="38">
        <v>145.7896011</v>
      </c>
      <c r="I75" s="38">
        <v>70.689044899999999</v>
      </c>
      <c r="J75" s="39">
        <v>6.8613567860000002E-2</v>
      </c>
      <c r="K75" s="40">
        <v>120.6234975</v>
      </c>
      <c r="L75" s="38">
        <v>27.53907676</v>
      </c>
      <c r="M75" s="41">
        <v>8.7720727150000007E-3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1663.33276</v>
      </c>
      <c r="F76" s="35">
        <v>83.278499749999995</v>
      </c>
      <c r="G76" s="37">
        <v>0.80998804219999998</v>
      </c>
      <c r="H76" s="38">
        <v>137.83549400000001</v>
      </c>
      <c r="I76" s="38">
        <v>60.692432449999998</v>
      </c>
      <c r="J76" s="39">
        <v>6.2127595770000002E-2</v>
      </c>
      <c r="K76" s="40">
        <v>115.7016993</v>
      </c>
      <c r="L76" s="38">
        <v>22.642756609999999</v>
      </c>
      <c r="M76" s="41">
        <v>6.9595583239999998E-3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1771.3483470000001</v>
      </c>
      <c r="F77" s="35">
        <v>98.705435039999998</v>
      </c>
      <c r="G77" s="37">
        <v>0.82569392370000005</v>
      </c>
      <c r="H77" s="38">
        <v>141.9136178</v>
      </c>
      <c r="I77" s="38">
        <v>65.298190739999995</v>
      </c>
      <c r="J77" s="39">
        <v>5.5697016799999999E-2</v>
      </c>
      <c r="K77" s="40">
        <v>120.2794967</v>
      </c>
      <c r="L77" s="38">
        <v>21.751141409999999</v>
      </c>
      <c r="M77" s="41">
        <v>-5.5908059519999996E-3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1639.384227</v>
      </c>
      <c r="F78" s="35">
        <v>87.407150360000003</v>
      </c>
      <c r="G78" s="37">
        <v>0.7699776036</v>
      </c>
      <c r="H78" s="38">
        <v>134.705656</v>
      </c>
      <c r="I78" s="38">
        <v>61.663711450000001</v>
      </c>
      <c r="J78" s="39">
        <v>6.1546185699999999E-2</v>
      </c>
      <c r="K78" s="40">
        <v>103.9189257</v>
      </c>
      <c r="L78" s="38">
        <v>28.155846310000001</v>
      </c>
      <c r="M78" s="41">
        <v>2.413391869E-3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1712.3978139999999</v>
      </c>
      <c r="F79" s="35">
        <v>100.3642006</v>
      </c>
      <c r="G79" s="37">
        <v>0.83170636330000003</v>
      </c>
      <c r="H79" s="38">
        <v>140.01165499999999</v>
      </c>
      <c r="I79" s="38">
        <v>68.295600219999997</v>
      </c>
      <c r="J79" s="39">
        <v>6.8744880719999998E-2</v>
      </c>
      <c r="K79" s="40">
        <v>112.5267166</v>
      </c>
      <c r="L79" s="38">
        <v>31.900504489999999</v>
      </c>
      <c r="M79" s="41">
        <v>1.239224092E-2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1550.543416</v>
      </c>
      <c r="F80" s="35">
        <v>63.810176849999998</v>
      </c>
      <c r="G80" s="37">
        <v>0.72432685190000001</v>
      </c>
      <c r="H80" s="38">
        <v>131.15348940000001</v>
      </c>
      <c r="I80" s="38">
        <v>51.065564250000001</v>
      </c>
      <c r="J80" s="39">
        <v>5.3830647109999998E-2</v>
      </c>
      <c r="K80" s="40">
        <v>106.01634180000001</v>
      </c>
      <c r="L80" s="38">
        <v>19.51596155</v>
      </c>
      <c r="M80" s="41">
        <v>-3.8678078240000002E-3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1691.6426180000001</v>
      </c>
      <c r="F81" s="35">
        <v>117.4783803</v>
      </c>
      <c r="G81" s="37">
        <v>0.87880388870000004</v>
      </c>
      <c r="H81" s="38">
        <v>125.7328049</v>
      </c>
      <c r="I81" s="38">
        <v>67.803744750000007</v>
      </c>
      <c r="J81" s="39">
        <v>5.9205348599999999E-2</v>
      </c>
      <c r="K81" s="40">
        <v>85.849907479999999</v>
      </c>
      <c r="L81" s="38">
        <v>25.077444119999999</v>
      </c>
      <c r="M81" s="41">
        <v>-6.8221019329999999E-3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1724.7446709999999</v>
      </c>
      <c r="F82" s="35">
        <v>108.2975035</v>
      </c>
      <c r="G82" s="37">
        <v>0.8423510488</v>
      </c>
      <c r="H82" s="38">
        <v>133.10203720000001</v>
      </c>
      <c r="I82" s="38">
        <v>61.444229890000003</v>
      </c>
      <c r="J82" s="39">
        <v>4.2713145129999998E-2</v>
      </c>
      <c r="K82" s="40">
        <v>118.7797669</v>
      </c>
      <c r="L82" s="38">
        <v>18.164913649999999</v>
      </c>
      <c r="M82" s="41">
        <v>-1.216765023E-2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1444.9761140000001</v>
      </c>
      <c r="F83" s="35">
        <v>48.18664923</v>
      </c>
      <c r="G83" s="37">
        <v>0.63517660789999997</v>
      </c>
      <c r="H83" s="38">
        <v>126.86537610000001</v>
      </c>
      <c r="I83" s="38">
        <v>40.645238300000003</v>
      </c>
      <c r="J83" s="39">
        <v>4.5097910790000001E-2</v>
      </c>
      <c r="K83" s="40">
        <v>100.7794619</v>
      </c>
      <c r="L83" s="38">
        <v>15.046677969999999</v>
      </c>
      <c r="M83" s="41">
        <v>-1.04104161E-2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1776.8850829999999</v>
      </c>
      <c r="F84" s="35">
        <v>98.432793709999999</v>
      </c>
      <c r="G84" s="37">
        <v>0.84689211109999996</v>
      </c>
      <c r="H84" s="38">
        <v>144.81810780000001</v>
      </c>
      <c r="I84" s="38">
        <v>68.762364959999999</v>
      </c>
      <c r="J84" s="39">
        <v>6.231715476E-2</v>
      </c>
      <c r="K84" s="40">
        <v>115.0099415</v>
      </c>
      <c r="L84" s="38">
        <v>21.783523850000002</v>
      </c>
      <c r="M84" s="41">
        <v>-7.0782391800000002E-3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1778.242</v>
      </c>
      <c r="F85" s="35">
        <v>95.765346960000002</v>
      </c>
      <c r="G85" s="37">
        <v>0.85194033920000001</v>
      </c>
      <c r="H85" s="38">
        <v>139.3587115</v>
      </c>
      <c r="I85" s="38">
        <v>60.270752100000003</v>
      </c>
      <c r="J85" s="39">
        <v>5.4476794609999997E-2</v>
      </c>
      <c r="K85" s="40">
        <v>130.55502680000001</v>
      </c>
      <c r="L85" s="38">
        <v>18.771806569999999</v>
      </c>
      <c r="M85" s="41">
        <v>6.2615644310000003E-3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1799.6754679999999</v>
      </c>
      <c r="F86" s="35">
        <v>108.4245603</v>
      </c>
      <c r="G86" s="37">
        <v>0.85782048460000004</v>
      </c>
      <c r="H86" s="38">
        <v>144.00481339999999</v>
      </c>
      <c r="I86" s="38">
        <v>70.655584480000002</v>
      </c>
      <c r="J86" s="39">
        <v>6.6026128680000004E-2</v>
      </c>
      <c r="K86" s="40">
        <v>117.67574740000001</v>
      </c>
      <c r="L86" s="38">
        <v>30.32672677</v>
      </c>
      <c r="M86" s="41">
        <v>6.8955473940000003E-3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1628.1824799999999</v>
      </c>
      <c r="F87" s="35">
        <v>105.9270348</v>
      </c>
      <c r="G87" s="37">
        <v>0.87130091279999999</v>
      </c>
      <c r="H87" s="38">
        <v>121.6098282</v>
      </c>
      <c r="I87" s="38">
        <v>58.937476629999999</v>
      </c>
      <c r="J87" s="39">
        <v>5.143533174E-2</v>
      </c>
      <c r="K87" s="40">
        <v>81.406030819999998</v>
      </c>
      <c r="L87" s="38">
        <v>18.50771971</v>
      </c>
      <c r="M87" s="41">
        <v>-1.8606799189999999E-2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1700.4785139999999</v>
      </c>
      <c r="F88" s="35">
        <v>91.693696360000004</v>
      </c>
      <c r="G88" s="37">
        <v>0.8126910571</v>
      </c>
      <c r="H88" s="38">
        <v>128.09193400000001</v>
      </c>
      <c r="I88" s="38">
        <v>55.493846269999999</v>
      </c>
      <c r="J88" s="39">
        <v>3.5430532959999997E-2</v>
      </c>
      <c r="K88" s="40">
        <v>110.2819684</v>
      </c>
      <c r="L88" s="38">
        <v>13.230795049999999</v>
      </c>
      <c r="M88" s="41">
        <v>-2.2974416899999999E-2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1718.5529939999999</v>
      </c>
      <c r="F89" s="35">
        <v>85.813900380000007</v>
      </c>
      <c r="G89" s="37">
        <v>0.81666080549999998</v>
      </c>
      <c r="H89" s="38">
        <v>140.456547</v>
      </c>
      <c r="I89" s="38">
        <v>60.796739580000001</v>
      </c>
      <c r="J89" s="39">
        <v>6.0355101860000003E-2</v>
      </c>
      <c r="K89" s="40">
        <v>123.16443649999999</v>
      </c>
      <c r="L89" s="38">
        <v>21.281384939999999</v>
      </c>
      <c r="M89" s="41">
        <v>8.1405360050000007E-3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1761.8353070000001</v>
      </c>
      <c r="F90" s="35">
        <v>115.7599304</v>
      </c>
      <c r="G90" s="37">
        <v>0.86569784429999996</v>
      </c>
      <c r="H90" s="38">
        <v>143.7413081</v>
      </c>
      <c r="I90" s="38">
        <v>75.412639670000004</v>
      </c>
      <c r="J90" s="39">
        <v>7.394296249E-2</v>
      </c>
      <c r="K90" s="40">
        <v>118.10951</v>
      </c>
      <c r="L90" s="38">
        <v>38.69367957</v>
      </c>
      <c r="M90" s="41">
        <v>1.9736271140000001E-2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1F96D89-2CA8-4D43-AC8A-A4F719EB783F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A5003D97-3698-4861-B4E3-F3F1A02E3476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E9B9AB77-1141-415E-843C-1DD50BB25EC4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502A66C1-43AA-4F70-9CC0-60766D8B8A63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65BC4405-1F4B-4872-A8D7-79AE4F884FEF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2E372FA0-7523-4D7E-8E0B-A517D3C955B6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81A09AEB-4F13-4045-8A2E-4E3DE9745106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ACAABF2E-56BB-495C-AE4A-1A972F012560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2875CCC6-37D0-425C-A344-5091B86923D3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782E6674-3C76-44B3-B064-4E287D7C8CA1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CD79A608-D72D-4C05-8675-6BFC0441DC0C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9C7E07FB-1DB3-4D03-8B83-1805FC9BFA25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Y1001"/>
  <sheetViews>
    <sheetView workbookViewId="0"/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1684.5108900119064</v>
      </c>
      <c r="F3" s="35">
        <f t="shared" ref="F3:M3" si="0">SUMPRODUCT($D$4:$D$102, F$4:F$102)</f>
        <v>117.06285484977714</v>
      </c>
      <c r="G3" s="36">
        <f t="shared" si="0"/>
        <v>0.88303514282439444</v>
      </c>
      <c r="H3" s="35">
        <f t="shared" si="0"/>
        <v>212.91418852303303</v>
      </c>
      <c r="I3" s="35">
        <f t="shared" si="0"/>
        <v>67.458020722773028</v>
      </c>
      <c r="J3" s="36">
        <f t="shared" si="0"/>
        <v>4.9935813265927352E-2</v>
      </c>
      <c r="K3" s="35">
        <f t="shared" si="0"/>
        <v>514.07756154728486</v>
      </c>
      <c r="L3" s="35">
        <f t="shared" si="0"/>
        <v>216.6101610058241</v>
      </c>
      <c r="M3" s="36">
        <f t="shared" si="0"/>
        <v>0.38280282312706215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1417.9413239999999</v>
      </c>
      <c r="F4" s="35">
        <v>58.587708659999997</v>
      </c>
      <c r="G4" s="37">
        <v>0.74174438009999999</v>
      </c>
      <c r="H4" s="38">
        <v>243.22708539999999</v>
      </c>
      <c r="I4" s="38">
        <v>60.013848690000003</v>
      </c>
      <c r="J4" s="39">
        <v>9.3185569770000004E-2</v>
      </c>
      <c r="K4" s="40">
        <v>512.94414110000002</v>
      </c>
      <c r="L4" s="38">
        <v>166.1617205</v>
      </c>
      <c r="M4" s="41">
        <v>0.3496301094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1747.971826</v>
      </c>
      <c r="F5" s="35">
        <v>112.79924509999999</v>
      </c>
      <c r="G5" s="37">
        <v>0.85880575960000005</v>
      </c>
      <c r="H5" s="38">
        <v>262.66184279999999</v>
      </c>
      <c r="I5" s="38">
        <v>83.449383830000002</v>
      </c>
      <c r="J5" s="39">
        <v>9.4071933070000002E-2</v>
      </c>
      <c r="K5" s="40">
        <v>558.17646119999995</v>
      </c>
      <c r="L5" s="38">
        <v>241.77876079999999</v>
      </c>
      <c r="M5" s="41">
        <v>0.41692740830000002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1512.7550100000001</v>
      </c>
      <c r="F6" s="35">
        <v>87.328924319999999</v>
      </c>
      <c r="G6" s="37">
        <v>0.84420201559999997</v>
      </c>
      <c r="H6" s="38">
        <v>217.0772308</v>
      </c>
      <c r="I6" s="38">
        <v>58.852694370000002</v>
      </c>
      <c r="J6" s="39">
        <v>6.9941650669999994E-2</v>
      </c>
      <c r="K6" s="40">
        <v>499.66346929999997</v>
      </c>
      <c r="L6" s="38">
        <v>173.75256669999999</v>
      </c>
      <c r="M6" s="41">
        <v>0.35761329130000002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1368.5141349999999</v>
      </c>
      <c r="F7" s="35">
        <v>67.934623099999996</v>
      </c>
      <c r="G7" s="37">
        <v>0.7806340276</v>
      </c>
      <c r="H7" s="38">
        <v>227.7690341</v>
      </c>
      <c r="I7" s="38">
        <v>50.45556474</v>
      </c>
      <c r="J7" s="39">
        <v>9.5786728550000005E-2</v>
      </c>
      <c r="K7" s="40">
        <v>488.07112039999998</v>
      </c>
      <c r="L7" s="38">
        <v>154.31011710000001</v>
      </c>
      <c r="M7" s="41">
        <v>0.34392930649999998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1620.9283660000001</v>
      </c>
      <c r="F8" s="35">
        <v>100.71417889999999</v>
      </c>
      <c r="G8" s="37">
        <v>0.83817780669999997</v>
      </c>
      <c r="H8" s="38">
        <v>243.20752329999999</v>
      </c>
      <c r="I8" s="38">
        <v>76.320836589999999</v>
      </c>
      <c r="J8" s="39">
        <v>8.4565127929999998E-2</v>
      </c>
      <c r="K8" s="40">
        <v>537.70686820000003</v>
      </c>
      <c r="L8" s="38">
        <v>222.4932148</v>
      </c>
      <c r="M8" s="41">
        <v>0.3965862745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1727.38192</v>
      </c>
      <c r="F9" s="35">
        <v>138.16631620000001</v>
      </c>
      <c r="G9" s="37">
        <v>0.91176932560000001</v>
      </c>
      <c r="H9" s="38">
        <v>192.55986870000001</v>
      </c>
      <c r="I9" s="38">
        <v>59.342860080000001</v>
      </c>
      <c r="J9" s="39">
        <v>1.8617171429999999E-2</v>
      </c>
      <c r="K9" s="40">
        <v>514.95854269999995</v>
      </c>
      <c r="L9" s="38">
        <v>216.1677894</v>
      </c>
      <c r="M9" s="41">
        <v>0.37935796389999998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1832.6889209999999</v>
      </c>
      <c r="F10" s="35">
        <v>142.3944803</v>
      </c>
      <c r="G10" s="37">
        <v>0.94809914750000002</v>
      </c>
      <c r="H10" s="38">
        <v>214.1665026</v>
      </c>
      <c r="I10" s="38">
        <v>79.136971329999994</v>
      </c>
      <c r="J10" s="39">
        <v>4.1384455110000003E-2</v>
      </c>
      <c r="K10" s="40">
        <v>527.93388770000001</v>
      </c>
      <c r="L10" s="38">
        <v>256.95221830000003</v>
      </c>
      <c r="M10" s="41">
        <v>0.41116759899999999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1811.02333</v>
      </c>
      <c r="F11" s="35">
        <v>136.3217708</v>
      </c>
      <c r="G11" s="37">
        <v>0.9218165103</v>
      </c>
      <c r="H11" s="38">
        <v>200.99015460000001</v>
      </c>
      <c r="I11" s="38">
        <v>75.424885560000007</v>
      </c>
      <c r="J11" s="39">
        <v>2.215312006E-2</v>
      </c>
      <c r="K11" s="40">
        <v>530.37924659999999</v>
      </c>
      <c r="L11" s="38">
        <v>251.24427969999999</v>
      </c>
      <c r="M11" s="41">
        <v>0.40511117229999999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1358.4418290000001</v>
      </c>
      <c r="F12" s="35">
        <v>59.872843500000002</v>
      </c>
      <c r="G12" s="37">
        <v>0.7694509786</v>
      </c>
      <c r="H12" s="38">
        <v>243.8558682</v>
      </c>
      <c r="I12" s="38">
        <v>59.549188280000003</v>
      </c>
      <c r="J12" s="39">
        <v>9.7582283500000006E-2</v>
      </c>
      <c r="K12" s="40">
        <v>500.59299199999998</v>
      </c>
      <c r="L12" s="38">
        <v>161.9774596</v>
      </c>
      <c r="M12" s="41">
        <v>0.33043629600000002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1787.2026880000001</v>
      </c>
      <c r="F13" s="35">
        <v>118.526764</v>
      </c>
      <c r="G13" s="37">
        <v>0.88365567970000003</v>
      </c>
      <c r="H13" s="38">
        <v>247.9790333</v>
      </c>
      <c r="I13" s="38">
        <v>82.04650092</v>
      </c>
      <c r="J13" s="39">
        <v>7.8164164999999994E-2</v>
      </c>
      <c r="K13" s="40">
        <v>552.90959610000004</v>
      </c>
      <c r="L13" s="38">
        <v>246.62942290000001</v>
      </c>
      <c r="M13" s="41">
        <v>0.42755518520000002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1477.738423</v>
      </c>
      <c r="F14" s="35">
        <v>63.6291966</v>
      </c>
      <c r="G14" s="37">
        <v>0.74303229660000003</v>
      </c>
      <c r="H14" s="38">
        <v>230.13921089999999</v>
      </c>
      <c r="I14" s="38">
        <v>61.436304999999997</v>
      </c>
      <c r="J14" s="39">
        <v>7.9635194450000002E-2</v>
      </c>
      <c r="K14" s="40">
        <v>508.12099169999999</v>
      </c>
      <c r="L14" s="38">
        <v>172.1043913</v>
      </c>
      <c r="M14" s="41">
        <v>0.3600128528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1781.338004</v>
      </c>
      <c r="F15" s="35">
        <v>141.1681973</v>
      </c>
      <c r="G15" s="37">
        <v>0.92695471539999996</v>
      </c>
      <c r="H15" s="38">
        <v>196.2015026</v>
      </c>
      <c r="I15" s="38">
        <v>65.348618130000006</v>
      </c>
      <c r="J15" s="39">
        <v>2.0519682920000001E-2</v>
      </c>
      <c r="K15" s="40">
        <v>524.39802039999995</v>
      </c>
      <c r="L15" s="38">
        <v>236.1545725</v>
      </c>
      <c r="M15" s="41">
        <v>0.39811184109999997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1664.237394</v>
      </c>
      <c r="F16" s="35">
        <v>104.9753596</v>
      </c>
      <c r="G16" s="37">
        <v>0.82611739920000005</v>
      </c>
      <c r="H16" s="38">
        <v>258.09741380000003</v>
      </c>
      <c r="I16" s="38">
        <v>80.109217020000003</v>
      </c>
      <c r="J16" s="39">
        <v>9.5966024070000003E-2</v>
      </c>
      <c r="K16" s="40">
        <v>531.57785820000004</v>
      </c>
      <c r="L16" s="38">
        <v>223.74531619999999</v>
      </c>
      <c r="M16" s="41">
        <v>0.38816966629999999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1626.4871900000001</v>
      </c>
      <c r="F17" s="35">
        <v>125.57009170000001</v>
      </c>
      <c r="G17" s="37">
        <v>0.91441051210000002</v>
      </c>
      <c r="H17" s="38">
        <v>221.00017869999999</v>
      </c>
      <c r="I17" s="38">
        <v>64.516271590000002</v>
      </c>
      <c r="J17" s="39">
        <v>6.8019273079999998E-2</v>
      </c>
      <c r="K17" s="40">
        <v>500.77550020000001</v>
      </c>
      <c r="L17" s="38">
        <v>197.3137169</v>
      </c>
      <c r="M17" s="41">
        <v>0.36827376890000002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1410.535194</v>
      </c>
      <c r="F18" s="35">
        <v>71.288347770000001</v>
      </c>
      <c r="G18" s="37">
        <v>0.81454485669999999</v>
      </c>
      <c r="H18" s="38">
        <v>220.95295060000001</v>
      </c>
      <c r="I18" s="38">
        <v>50.654540400000002</v>
      </c>
      <c r="J18" s="39">
        <v>8.7122090220000004E-2</v>
      </c>
      <c r="K18" s="40">
        <v>490.11863879999999</v>
      </c>
      <c r="L18" s="38">
        <v>157.59775149999999</v>
      </c>
      <c r="M18" s="41">
        <v>0.34870874349999997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1026.643489</v>
      </c>
      <c r="F19" s="35">
        <v>5.309979963</v>
      </c>
      <c r="G19" s="37">
        <v>0.61575412500000004</v>
      </c>
      <c r="H19" s="38">
        <v>232.57976020000001</v>
      </c>
      <c r="I19" s="38">
        <v>14.45956893</v>
      </c>
      <c r="J19" s="39">
        <v>9.47860222E-2</v>
      </c>
      <c r="K19" s="40">
        <v>422.96724289999997</v>
      </c>
      <c r="L19" s="38">
        <v>38.833039139999997</v>
      </c>
      <c r="M19" s="41">
        <v>0.20922589659999999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1785.1235099999999</v>
      </c>
      <c r="F20" s="35">
        <v>127.71645890000001</v>
      </c>
      <c r="G20" s="37">
        <v>0.89874851140000001</v>
      </c>
      <c r="H20" s="38">
        <v>179.72247229999999</v>
      </c>
      <c r="I20" s="38">
        <v>70.837225910000001</v>
      </c>
      <c r="J20" s="39">
        <v>-4.7291537190000002E-4</v>
      </c>
      <c r="K20" s="40">
        <v>513.7204405</v>
      </c>
      <c r="L20" s="38">
        <v>236.2601597</v>
      </c>
      <c r="M20" s="41">
        <v>0.3825323987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1510.891036</v>
      </c>
      <c r="F21" s="35">
        <v>73.027012299999996</v>
      </c>
      <c r="G21" s="37">
        <v>0.80202331339999999</v>
      </c>
      <c r="H21" s="38">
        <v>239.53978050000001</v>
      </c>
      <c r="I21" s="38">
        <v>67.911734910000007</v>
      </c>
      <c r="J21" s="39">
        <v>8.8810561760000004E-2</v>
      </c>
      <c r="K21" s="40">
        <v>522.34246380000002</v>
      </c>
      <c r="L21" s="38">
        <v>188.76168039999999</v>
      </c>
      <c r="M21" s="41">
        <v>0.3721529629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1809.1374040000001</v>
      </c>
      <c r="F22" s="35">
        <v>121.92036760000001</v>
      </c>
      <c r="G22" s="37">
        <v>0.89878368259999997</v>
      </c>
      <c r="H22" s="38">
        <v>252.2528839</v>
      </c>
      <c r="I22" s="38">
        <v>87.472411820000005</v>
      </c>
      <c r="J22" s="39">
        <v>8.5843711140000001E-2</v>
      </c>
      <c r="K22" s="40">
        <v>550.20925279999994</v>
      </c>
      <c r="L22" s="38">
        <v>249.734362</v>
      </c>
      <c r="M22" s="41">
        <v>0.4215247473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1737.2470699999999</v>
      </c>
      <c r="F23" s="35">
        <v>108.9532993</v>
      </c>
      <c r="G23" s="37">
        <v>0.81786034019999998</v>
      </c>
      <c r="H23" s="38">
        <v>237.9302381</v>
      </c>
      <c r="I23" s="38">
        <v>80.645964669999998</v>
      </c>
      <c r="J23" s="39">
        <v>6.8056704270000004E-2</v>
      </c>
      <c r="K23" s="40">
        <v>529.19773380000004</v>
      </c>
      <c r="L23" s="38">
        <v>238.7449814</v>
      </c>
      <c r="M23" s="41">
        <v>0.39694272390000002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1629.090966</v>
      </c>
      <c r="F24" s="35">
        <v>90.331843280000001</v>
      </c>
      <c r="G24" s="37">
        <v>0.82309448139999997</v>
      </c>
      <c r="H24" s="38">
        <v>207.8938986</v>
      </c>
      <c r="I24" s="38">
        <v>60.801199529999998</v>
      </c>
      <c r="J24" s="39">
        <v>4.2450839749999997E-2</v>
      </c>
      <c r="K24" s="40">
        <v>510.9949608</v>
      </c>
      <c r="L24" s="38">
        <v>187.7625352</v>
      </c>
      <c r="M24" s="41">
        <v>0.36536379419999998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1816.2763010000001</v>
      </c>
      <c r="F25" s="35">
        <v>125.93601339999999</v>
      </c>
      <c r="G25" s="37">
        <v>0.90589118879999997</v>
      </c>
      <c r="H25" s="38">
        <v>211.26115129999999</v>
      </c>
      <c r="I25" s="38">
        <v>75.083063080000002</v>
      </c>
      <c r="J25" s="39">
        <v>3.6392357760000001E-2</v>
      </c>
      <c r="K25" s="40">
        <v>524.86661579999998</v>
      </c>
      <c r="L25" s="38">
        <v>245.59505290000001</v>
      </c>
      <c r="M25" s="41">
        <v>0.4051675434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1710.1390180000001</v>
      </c>
      <c r="F26" s="35">
        <v>96.284428259999999</v>
      </c>
      <c r="G26" s="37">
        <v>0.82576599260000005</v>
      </c>
      <c r="H26" s="38">
        <v>249.4133669</v>
      </c>
      <c r="I26" s="38">
        <v>78.986203239999995</v>
      </c>
      <c r="J26" s="39">
        <v>8.5029011720000006E-2</v>
      </c>
      <c r="K26" s="40">
        <v>531.28736400000003</v>
      </c>
      <c r="L26" s="38">
        <v>232.89297400000001</v>
      </c>
      <c r="M26" s="41">
        <v>0.3992635423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1783.33258</v>
      </c>
      <c r="F27" s="35">
        <v>108.89147079999999</v>
      </c>
      <c r="G27" s="37">
        <v>0.86076087560000003</v>
      </c>
      <c r="H27" s="38">
        <v>224.13493009999999</v>
      </c>
      <c r="I27" s="38">
        <v>75.113945630000003</v>
      </c>
      <c r="J27" s="39">
        <v>5.0475557749999997E-2</v>
      </c>
      <c r="K27" s="40">
        <v>529.41082519999998</v>
      </c>
      <c r="L27" s="38">
        <v>236.1057854</v>
      </c>
      <c r="M27" s="41">
        <v>0.40407166620000001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1748.814648</v>
      </c>
      <c r="F28" s="35">
        <v>120.5805857</v>
      </c>
      <c r="G28" s="37">
        <v>0.85918937350000002</v>
      </c>
      <c r="H28" s="38">
        <v>248.25021820000001</v>
      </c>
      <c r="I28" s="38">
        <v>86.869620080000004</v>
      </c>
      <c r="J28" s="39">
        <v>8.1407160589999999E-2</v>
      </c>
      <c r="K28" s="40">
        <v>538.63304549999998</v>
      </c>
      <c r="L28" s="38">
        <v>249.75754559999999</v>
      </c>
      <c r="M28" s="41">
        <v>0.40754030460000001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1678.0653930000001</v>
      </c>
      <c r="F29" s="35">
        <v>123.05202060000001</v>
      </c>
      <c r="G29" s="37">
        <v>0.89406473409999998</v>
      </c>
      <c r="H29" s="38">
        <v>201.40666329999999</v>
      </c>
      <c r="I29" s="38">
        <v>61.726181169999997</v>
      </c>
      <c r="J29" s="39">
        <v>3.5769530340000001E-2</v>
      </c>
      <c r="K29" s="40">
        <v>509.8157655</v>
      </c>
      <c r="L29" s="38">
        <v>206.66983920000001</v>
      </c>
      <c r="M29" s="41">
        <v>0.37343529739999998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1768.918831</v>
      </c>
      <c r="F30" s="35">
        <v>111.1567695</v>
      </c>
      <c r="G30" s="37">
        <v>0.87424847979999998</v>
      </c>
      <c r="H30" s="38">
        <v>257.13397259999999</v>
      </c>
      <c r="I30" s="38">
        <v>82.343538710000004</v>
      </c>
      <c r="J30" s="39">
        <v>8.9716242180000003E-2</v>
      </c>
      <c r="K30" s="40">
        <v>555.7660267</v>
      </c>
      <c r="L30" s="38">
        <v>239.19275529999999</v>
      </c>
      <c r="M30" s="41">
        <v>0.42483317139999999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1748.224684</v>
      </c>
      <c r="F31" s="35">
        <v>97.508033990000001</v>
      </c>
      <c r="G31" s="37">
        <v>0.82599803179999998</v>
      </c>
      <c r="H31" s="38">
        <v>260.78080299999999</v>
      </c>
      <c r="I31" s="38">
        <v>80.194630579999995</v>
      </c>
      <c r="J31" s="39">
        <v>9.5810582029999994E-2</v>
      </c>
      <c r="K31" s="40">
        <v>537.84756560000005</v>
      </c>
      <c r="L31" s="38">
        <v>231.0146355</v>
      </c>
      <c r="M31" s="41">
        <v>0.3986052041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1432.060373</v>
      </c>
      <c r="F32" s="35">
        <v>62.196071910000001</v>
      </c>
      <c r="G32" s="37">
        <v>0.79365773740000001</v>
      </c>
      <c r="H32" s="38">
        <v>219.42928939999999</v>
      </c>
      <c r="I32" s="38">
        <v>58.430426879999999</v>
      </c>
      <c r="J32" s="39">
        <v>7.8783884930000006E-2</v>
      </c>
      <c r="K32" s="40">
        <v>499.50948620000003</v>
      </c>
      <c r="L32" s="38">
        <v>166.10217589999999</v>
      </c>
      <c r="M32" s="41">
        <v>0.35362301779999999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1638.6720680000001</v>
      </c>
      <c r="F33" s="35">
        <v>99.534643979999998</v>
      </c>
      <c r="G33" s="37">
        <v>0.82826435509999996</v>
      </c>
      <c r="H33" s="38">
        <v>253.36231609999999</v>
      </c>
      <c r="I33" s="38">
        <v>76.708631370000006</v>
      </c>
      <c r="J33" s="39">
        <v>9.2370104539999998E-2</v>
      </c>
      <c r="K33" s="40">
        <v>534.5886375</v>
      </c>
      <c r="L33" s="38">
        <v>219.0188885</v>
      </c>
      <c r="M33" s="41">
        <v>0.3910024393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1380.8801980000001</v>
      </c>
      <c r="F34" s="35">
        <v>55.979673150000004</v>
      </c>
      <c r="G34" s="37">
        <v>0.76911802910000004</v>
      </c>
      <c r="H34" s="38">
        <v>244.5445971</v>
      </c>
      <c r="I34" s="38">
        <v>57.332739310000001</v>
      </c>
      <c r="J34" s="39">
        <v>0.104738739</v>
      </c>
      <c r="K34" s="40">
        <v>500.70251999999999</v>
      </c>
      <c r="L34" s="38">
        <v>156.96759750000001</v>
      </c>
      <c r="M34" s="41">
        <v>0.3438542691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1774.010714</v>
      </c>
      <c r="F35" s="35">
        <v>118.9858119</v>
      </c>
      <c r="G35" s="37">
        <v>0.88924079369999998</v>
      </c>
      <c r="H35" s="38">
        <v>176.31717309999999</v>
      </c>
      <c r="I35" s="38">
        <v>69.117907669999994</v>
      </c>
      <c r="J35" s="39">
        <v>-3.560990535E-3</v>
      </c>
      <c r="K35" s="40">
        <v>510.05339909999998</v>
      </c>
      <c r="L35" s="38">
        <v>229.93957990000001</v>
      </c>
      <c r="M35" s="41">
        <v>0.37669801939999997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1552.275108</v>
      </c>
      <c r="F36" s="35">
        <v>92.582409479999995</v>
      </c>
      <c r="G36" s="37">
        <v>0.80286063839999999</v>
      </c>
      <c r="H36" s="38">
        <v>246.00323689999999</v>
      </c>
      <c r="I36" s="38">
        <v>74.942678069999999</v>
      </c>
      <c r="J36" s="39">
        <v>9.1756322360000003E-2</v>
      </c>
      <c r="K36" s="40">
        <v>520.24042929999996</v>
      </c>
      <c r="L36" s="38">
        <v>207.2727984</v>
      </c>
      <c r="M36" s="41">
        <v>0.3731353389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1762.267329</v>
      </c>
      <c r="F37" s="35">
        <v>119.85721909999999</v>
      </c>
      <c r="G37" s="37">
        <v>0.89790570660000002</v>
      </c>
      <c r="H37" s="38">
        <v>211.56535500000001</v>
      </c>
      <c r="I37" s="38">
        <v>69.389030599999998</v>
      </c>
      <c r="J37" s="39">
        <v>3.8440481960000002E-2</v>
      </c>
      <c r="K37" s="40">
        <v>530.61703469999998</v>
      </c>
      <c r="L37" s="38">
        <v>232.55701089999999</v>
      </c>
      <c r="M37" s="41">
        <v>0.4026452667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1432.883362</v>
      </c>
      <c r="F38" s="35">
        <v>96.242290069999996</v>
      </c>
      <c r="G38" s="37">
        <v>0.81232331310000006</v>
      </c>
      <c r="H38" s="38">
        <v>229.5007349</v>
      </c>
      <c r="I38" s="38">
        <v>55.572039179999997</v>
      </c>
      <c r="J38" s="39">
        <v>0.1041984957</v>
      </c>
      <c r="K38" s="40">
        <v>469.05622929999998</v>
      </c>
      <c r="L38" s="38">
        <v>159.5169228</v>
      </c>
      <c r="M38" s="41">
        <v>0.3377482067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1330.3054440000001</v>
      </c>
      <c r="F39" s="35">
        <v>53.788097239999999</v>
      </c>
      <c r="G39" s="37">
        <v>0.73915797120000004</v>
      </c>
      <c r="H39" s="38">
        <v>239.28236670000001</v>
      </c>
      <c r="I39" s="38">
        <v>50.220859959999999</v>
      </c>
      <c r="J39" s="39">
        <v>0.107712263</v>
      </c>
      <c r="K39" s="40">
        <v>487.8867396</v>
      </c>
      <c r="L39" s="38">
        <v>143.2090134</v>
      </c>
      <c r="M39" s="41">
        <v>0.3396143365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1800.037206</v>
      </c>
      <c r="F40" s="35">
        <v>162.75336530000001</v>
      </c>
      <c r="G40" s="37">
        <v>0.94644557529999995</v>
      </c>
      <c r="H40" s="38">
        <v>188.2706628</v>
      </c>
      <c r="I40" s="38">
        <v>63.40664349</v>
      </c>
      <c r="J40" s="39">
        <v>7.5988434069999998E-3</v>
      </c>
      <c r="K40" s="40">
        <v>518.99293599999999</v>
      </c>
      <c r="L40" s="38">
        <v>241.2462429</v>
      </c>
      <c r="M40" s="41">
        <v>0.39168116829999999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1170.4300370000001</v>
      </c>
      <c r="F41" s="35">
        <v>16.051487829999999</v>
      </c>
      <c r="G41" s="37">
        <v>0.61559035070000001</v>
      </c>
      <c r="H41" s="38">
        <v>234.48936660000001</v>
      </c>
      <c r="I41" s="38">
        <v>28.70644484</v>
      </c>
      <c r="J41" s="39">
        <v>8.8469277829999998E-2</v>
      </c>
      <c r="K41" s="40">
        <v>451.72833029999998</v>
      </c>
      <c r="L41" s="38">
        <v>76.890100959999998</v>
      </c>
      <c r="M41" s="41">
        <v>0.2462842673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1344.5888170000001</v>
      </c>
      <c r="F42" s="35">
        <v>63.579308939999997</v>
      </c>
      <c r="G42" s="37">
        <v>0.76882048810000003</v>
      </c>
      <c r="H42" s="38">
        <v>235.5445253</v>
      </c>
      <c r="I42" s="38">
        <v>49.929413459999999</v>
      </c>
      <c r="J42" s="39">
        <v>0.1094664461</v>
      </c>
      <c r="K42" s="40">
        <v>483.96943979999998</v>
      </c>
      <c r="L42" s="38">
        <v>149.85658409999999</v>
      </c>
      <c r="M42" s="41">
        <v>0.34097437050000001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1789.251861</v>
      </c>
      <c r="F43" s="35">
        <v>123.06888379999999</v>
      </c>
      <c r="G43" s="37">
        <v>0.90327659240000002</v>
      </c>
      <c r="H43" s="38">
        <v>232.31859299999999</v>
      </c>
      <c r="I43" s="38">
        <v>79.707009170000006</v>
      </c>
      <c r="J43" s="39">
        <v>6.2256017480000002E-2</v>
      </c>
      <c r="K43" s="40">
        <v>542.94553110000004</v>
      </c>
      <c r="L43" s="38">
        <v>249.5399769</v>
      </c>
      <c r="M43" s="41">
        <v>0.42001728869999999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1695.7848980000001</v>
      </c>
      <c r="F44" s="35">
        <v>114.93432540000001</v>
      </c>
      <c r="G44" s="37">
        <v>0.88793957649999999</v>
      </c>
      <c r="H44" s="38">
        <v>162.55076220000001</v>
      </c>
      <c r="I44" s="38">
        <v>58.171587989999999</v>
      </c>
      <c r="J44" s="39">
        <v>-1.3801236850000001E-2</v>
      </c>
      <c r="K44" s="40">
        <v>503.21991700000001</v>
      </c>
      <c r="L44" s="38">
        <v>204.66529550000001</v>
      </c>
      <c r="M44" s="41">
        <v>0.36444662100000003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1784.675168</v>
      </c>
      <c r="F45" s="35">
        <v>133.75860080000001</v>
      </c>
      <c r="G45" s="37">
        <v>0.95448656980000002</v>
      </c>
      <c r="H45" s="38">
        <v>171.75512810000001</v>
      </c>
      <c r="I45" s="38">
        <v>63.593836930000002</v>
      </c>
      <c r="J45" s="39">
        <v>-5.2054301710000002E-3</v>
      </c>
      <c r="K45" s="40">
        <v>513.46484090000001</v>
      </c>
      <c r="L45" s="38">
        <v>228.7433336</v>
      </c>
      <c r="M45" s="41">
        <v>0.38454159780000002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1789.772784</v>
      </c>
      <c r="F46" s="35">
        <v>124.9972102</v>
      </c>
      <c r="G46" s="37">
        <v>0.89100364629999995</v>
      </c>
      <c r="H46" s="38">
        <v>235.9310241</v>
      </c>
      <c r="I46" s="38">
        <v>79.922779939999998</v>
      </c>
      <c r="J46" s="39">
        <v>6.3883537190000006E-2</v>
      </c>
      <c r="K46" s="40">
        <v>547.72257960000002</v>
      </c>
      <c r="L46" s="38">
        <v>250.92790880000001</v>
      </c>
      <c r="M46" s="41">
        <v>0.42473585949999998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1492.4743960000001</v>
      </c>
      <c r="F47" s="35">
        <v>89.843964959999994</v>
      </c>
      <c r="G47" s="37">
        <v>0.85528694120000004</v>
      </c>
      <c r="H47" s="38">
        <v>219.55715699999999</v>
      </c>
      <c r="I47" s="38">
        <v>56.7555233</v>
      </c>
      <c r="J47" s="39">
        <v>7.7689901379999995E-2</v>
      </c>
      <c r="K47" s="40">
        <v>496.60410009999998</v>
      </c>
      <c r="L47" s="38">
        <v>173.8120419</v>
      </c>
      <c r="M47" s="41">
        <v>0.35726135609999998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1462.7318</v>
      </c>
      <c r="F48" s="35">
        <v>103.0823563</v>
      </c>
      <c r="G48" s="37">
        <v>0.86251055720000003</v>
      </c>
      <c r="H48" s="38">
        <v>227.7340844</v>
      </c>
      <c r="I48" s="38">
        <v>55.16823711</v>
      </c>
      <c r="J48" s="39">
        <v>9.8209598070000001E-2</v>
      </c>
      <c r="K48" s="40">
        <v>476.76468870000002</v>
      </c>
      <c r="L48" s="38">
        <v>170.2332279</v>
      </c>
      <c r="M48" s="41">
        <v>0.34691608260000001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1813.2482990000001</v>
      </c>
      <c r="F49" s="35">
        <v>120.6700809</v>
      </c>
      <c r="G49" s="37">
        <v>0.89837758889999997</v>
      </c>
      <c r="H49" s="38">
        <v>196.643249</v>
      </c>
      <c r="I49" s="38">
        <v>72.542662329999999</v>
      </c>
      <c r="J49" s="39">
        <v>1.7447522350000001E-2</v>
      </c>
      <c r="K49" s="40">
        <v>521.78361580000001</v>
      </c>
      <c r="L49" s="38">
        <v>239.02514429999999</v>
      </c>
      <c r="M49" s="41">
        <v>0.39528420190000002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1773.2348239999999</v>
      </c>
      <c r="F50" s="35">
        <v>120.4544202</v>
      </c>
      <c r="G50" s="37">
        <v>0.90408769619999996</v>
      </c>
      <c r="H50" s="38">
        <v>230.00077590000001</v>
      </c>
      <c r="I50" s="38">
        <v>76.103023429999993</v>
      </c>
      <c r="J50" s="39">
        <v>5.9919629119999998E-2</v>
      </c>
      <c r="K50" s="40">
        <v>542.71483250000006</v>
      </c>
      <c r="L50" s="38">
        <v>243.08523589999999</v>
      </c>
      <c r="M50" s="41">
        <v>0.41840063900000002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1603.4353329999999</v>
      </c>
      <c r="F51" s="35">
        <v>100.28334940000001</v>
      </c>
      <c r="G51" s="37">
        <v>0.84122893340000005</v>
      </c>
      <c r="H51" s="38">
        <v>248.2758657</v>
      </c>
      <c r="I51" s="38">
        <v>76.980023340000002</v>
      </c>
      <c r="J51" s="39">
        <v>9.059861944E-2</v>
      </c>
      <c r="K51" s="40">
        <v>538.45938060000003</v>
      </c>
      <c r="L51" s="38">
        <v>221.85023390000001</v>
      </c>
      <c r="M51" s="41">
        <v>0.39425895979999998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1619.696921</v>
      </c>
      <c r="F52" s="35">
        <v>100.5911377</v>
      </c>
      <c r="G52" s="37">
        <v>0.84945605980000005</v>
      </c>
      <c r="H52" s="38">
        <v>239.92033799999999</v>
      </c>
      <c r="I52" s="38">
        <v>77.235847430000007</v>
      </c>
      <c r="J52" s="39">
        <v>8.2063835599999996E-2</v>
      </c>
      <c r="K52" s="40">
        <v>529.78722900000002</v>
      </c>
      <c r="L52" s="38">
        <v>218.73571469999999</v>
      </c>
      <c r="M52" s="41">
        <v>0.38850983360000002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1723.6936840000001</v>
      </c>
      <c r="F53" s="35">
        <v>92.589625069999997</v>
      </c>
      <c r="G53" s="37">
        <v>0.8184578441</v>
      </c>
      <c r="H53" s="38">
        <v>235.38162919999999</v>
      </c>
      <c r="I53" s="38">
        <v>74.604224490000007</v>
      </c>
      <c r="J53" s="39">
        <v>6.5963993789999995E-2</v>
      </c>
      <c r="K53" s="40">
        <v>529.64522160000001</v>
      </c>
      <c r="L53" s="38">
        <v>226.7159552</v>
      </c>
      <c r="M53" s="41">
        <v>0.39748334359999998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1750.9216739999999</v>
      </c>
      <c r="F54" s="35">
        <v>119.9510174</v>
      </c>
      <c r="G54" s="37">
        <v>0.91090098190000002</v>
      </c>
      <c r="H54" s="38">
        <v>162.64624620000001</v>
      </c>
      <c r="I54" s="38">
        <v>62.424090579999998</v>
      </c>
      <c r="J54" s="39">
        <v>-1.507965862E-2</v>
      </c>
      <c r="K54" s="40">
        <v>505.24335489999999</v>
      </c>
      <c r="L54" s="38">
        <v>220.69270320000001</v>
      </c>
      <c r="M54" s="41">
        <v>0.37063952480000001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1822.8710550000001</v>
      </c>
      <c r="F55" s="35">
        <v>138.22456829999999</v>
      </c>
      <c r="G55" s="37">
        <v>0.93697818320000004</v>
      </c>
      <c r="H55" s="38">
        <v>220.90385259999999</v>
      </c>
      <c r="I55" s="38">
        <v>79.400556850000001</v>
      </c>
      <c r="J55" s="39">
        <v>4.7593958970000003E-2</v>
      </c>
      <c r="K55" s="40">
        <v>538.41473640000004</v>
      </c>
      <c r="L55" s="38">
        <v>257.53680300000002</v>
      </c>
      <c r="M55" s="41">
        <v>0.42047287290000002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1774.7621859999999</v>
      </c>
      <c r="F56" s="35">
        <v>123.9704957</v>
      </c>
      <c r="G56" s="37">
        <v>0.91241141110000001</v>
      </c>
      <c r="H56" s="38">
        <v>159.70284860000001</v>
      </c>
      <c r="I56" s="38">
        <v>64.581383419999995</v>
      </c>
      <c r="J56" s="39">
        <v>-1.8259926060000001E-2</v>
      </c>
      <c r="K56" s="40">
        <v>500.49960379999999</v>
      </c>
      <c r="L56" s="38">
        <v>225.87562990000001</v>
      </c>
      <c r="M56" s="41">
        <v>0.36758860290000001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1591.480761</v>
      </c>
      <c r="F57" s="35">
        <v>123.7506691</v>
      </c>
      <c r="G57" s="37">
        <v>0.91720316660000001</v>
      </c>
      <c r="H57" s="38">
        <v>225.66439879999999</v>
      </c>
      <c r="I57" s="38">
        <v>62.565189029999999</v>
      </c>
      <c r="J57" s="39">
        <v>7.9103508059999994E-2</v>
      </c>
      <c r="K57" s="40">
        <v>495.50097529999999</v>
      </c>
      <c r="L57" s="38">
        <v>192.89493959999999</v>
      </c>
      <c r="M57" s="41">
        <v>0.36550467069999998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1707.2311090000001</v>
      </c>
      <c r="F58" s="35">
        <v>106.3887007</v>
      </c>
      <c r="G58" s="37">
        <v>0.83621420469999996</v>
      </c>
      <c r="H58" s="38">
        <v>245.62037520000001</v>
      </c>
      <c r="I58" s="38">
        <v>81.598531820000005</v>
      </c>
      <c r="J58" s="39">
        <v>8.1164501449999996E-2</v>
      </c>
      <c r="K58" s="40">
        <v>526.85512400000005</v>
      </c>
      <c r="L58" s="38">
        <v>237.27862870000001</v>
      </c>
      <c r="M58" s="41">
        <v>0.39454174759999999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1598.5192239999999</v>
      </c>
      <c r="F59" s="35">
        <v>91.207649040000007</v>
      </c>
      <c r="G59" s="37">
        <v>0.83645298349999997</v>
      </c>
      <c r="H59" s="38">
        <v>210.76816099999999</v>
      </c>
      <c r="I59" s="38">
        <v>60.211233329999999</v>
      </c>
      <c r="J59" s="39">
        <v>5.2014238599999998E-2</v>
      </c>
      <c r="K59" s="40">
        <v>506.8737089</v>
      </c>
      <c r="L59" s="38">
        <v>184.8853043</v>
      </c>
      <c r="M59" s="41">
        <v>0.36530094470000002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1468.859537</v>
      </c>
      <c r="F60" s="35">
        <v>95.426863670000003</v>
      </c>
      <c r="G60" s="37">
        <v>0.87749599450000004</v>
      </c>
      <c r="H60" s="38">
        <v>224.70574529999999</v>
      </c>
      <c r="I60" s="38">
        <v>53.003161140000003</v>
      </c>
      <c r="J60" s="39">
        <v>9.4488477850000002E-2</v>
      </c>
      <c r="K60" s="40">
        <v>483.81223010000002</v>
      </c>
      <c r="L60" s="38">
        <v>168.47606529999999</v>
      </c>
      <c r="M60" s="41">
        <v>0.35141442309999998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1519.8026359999999</v>
      </c>
      <c r="F61" s="35">
        <v>84.290096809999994</v>
      </c>
      <c r="G61" s="37">
        <v>0.80123641059999995</v>
      </c>
      <c r="H61" s="38">
        <v>250.62722539999999</v>
      </c>
      <c r="I61" s="38">
        <v>71.443193100000002</v>
      </c>
      <c r="J61" s="39">
        <v>9.8242593069999995E-2</v>
      </c>
      <c r="K61" s="40">
        <v>512.80367079999996</v>
      </c>
      <c r="L61" s="38">
        <v>194.26130670000001</v>
      </c>
      <c r="M61" s="41">
        <v>0.3628493304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1701.1129980000001</v>
      </c>
      <c r="F62" s="35">
        <v>122.65661799999999</v>
      </c>
      <c r="G62" s="37">
        <v>0.89077413549999995</v>
      </c>
      <c r="H62" s="38">
        <v>152.42443660000001</v>
      </c>
      <c r="I62" s="38">
        <v>59.414876700000001</v>
      </c>
      <c r="J62" s="39">
        <v>-2.4809377899999999E-2</v>
      </c>
      <c r="K62" s="40">
        <v>497.9027883</v>
      </c>
      <c r="L62" s="38">
        <v>210.6472296</v>
      </c>
      <c r="M62" s="41">
        <v>0.35774035770000001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1511.284296</v>
      </c>
      <c r="F63" s="35">
        <v>102.458994</v>
      </c>
      <c r="G63" s="37">
        <v>0.87824397030000001</v>
      </c>
      <c r="H63" s="38">
        <v>225.6990169</v>
      </c>
      <c r="I63" s="38">
        <v>54.886087660000001</v>
      </c>
      <c r="J63" s="39">
        <v>8.8212253330000004E-2</v>
      </c>
      <c r="K63" s="40">
        <v>485.47825949999998</v>
      </c>
      <c r="L63" s="38">
        <v>172.29757029999999</v>
      </c>
      <c r="M63" s="41">
        <v>0.35321660970000002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1669.5745119999999</v>
      </c>
      <c r="F64" s="35">
        <v>107.9114089</v>
      </c>
      <c r="G64" s="37">
        <v>0.85204647889999996</v>
      </c>
      <c r="H64" s="38">
        <v>204.18996300000001</v>
      </c>
      <c r="I64" s="38">
        <v>63.49282084</v>
      </c>
      <c r="J64" s="39">
        <v>3.5683542120000002E-2</v>
      </c>
      <c r="K64" s="40">
        <v>520.81370360000005</v>
      </c>
      <c r="L64" s="38">
        <v>209.16882559999999</v>
      </c>
      <c r="M64" s="41">
        <v>0.38168109709999998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1858.492514</v>
      </c>
      <c r="F65" s="35">
        <v>140.3250975</v>
      </c>
      <c r="G65" s="37">
        <v>0.95190322819999995</v>
      </c>
      <c r="H65" s="38">
        <v>268.41687389999998</v>
      </c>
      <c r="I65" s="38">
        <v>95.653790240000006</v>
      </c>
      <c r="J65" s="39">
        <v>0.10405447399999999</v>
      </c>
      <c r="K65" s="40">
        <v>560.65882899999997</v>
      </c>
      <c r="L65" s="38">
        <v>264.55047500000001</v>
      </c>
      <c r="M65" s="41">
        <v>0.43669149950000002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1476.2249879999999</v>
      </c>
      <c r="F66" s="35">
        <v>94.231993529999997</v>
      </c>
      <c r="G66" s="37">
        <v>0.87103611540000003</v>
      </c>
      <c r="H66" s="38">
        <v>221.58631260000001</v>
      </c>
      <c r="I66" s="38">
        <v>53.47815404</v>
      </c>
      <c r="J66" s="39">
        <v>8.9367359669999993E-2</v>
      </c>
      <c r="K66" s="40">
        <v>484.65828340000002</v>
      </c>
      <c r="L66" s="38">
        <v>167.94901530000001</v>
      </c>
      <c r="M66" s="41">
        <v>0.35187039199999998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1810.769734</v>
      </c>
      <c r="F67" s="35">
        <v>140.8851828</v>
      </c>
      <c r="G67" s="37">
        <v>0.94367722789999997</v>
      </c>
      <c r="H67" s="38">
        <v>187.91662400000001</v>
      </c>
      <c r="I67" s="38">
        <v>70.334475139999995</v>
      </c>
      <c r="J67" s="39">
        <v>9.8398401530000006E-3</v>
      </c>
      <c r="K67" s="40">
        <v>523.32948520000002</v>
      </c>
      <c r="L67" s="38">
        <v>244.99804979999999</v>
      </c>
      <c r="M67" s="41">
        <v>0.39839829999999998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1801.795034</v>
      </c>
      <c r="F68" s="35">
        <v>135.1958463</v>
      </c>
      <c r="G68" s="37">
        <v>0.92468066849999997</v>
      </c>
      <c r="H68" s="38">
        <v>207.4578611</v>
      </c>
      <c r="I68" s="38">
        <v>72.025541540000006</v>
      </c>
      <c r="J68" s="39">
        <v>3.0978231169999999E-2</v>
      </c>
      <c r="K68" s="40">
        <v>532.26176840000005</v>
      </c>
      <c r="L68" s="38">
        <v>245.91180890000001</v>
      </c>
      <c r="M68" s="41">
        <v>0.4087375533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1765.0695490000001</v>
      </c>
      <c r="F69" s="35">
        <v>118.07666380000001</v>
      </c>
      <c r="G69" s="37">
        <v>0.85922288020000004</v>
      </c>
      <c r="H69" s="38">
        <v>237.41917100000001</v>
      </c>
      <c r="I69" s="38">
        <v>82.699086190000003</v>
      </c>
      <c r="J69" s="39">
        <v>6.8605928199999999E-2</v>
      </c>
      <c r="K69" s="40">
        <v>540.63084660000004</v>
      </c>
      <c r="L69" s="38">
        <v>247.21083150000001</v>
      </c>
      <c r="M69" s="41">
        <v>0.41217554029999998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1787.298454</v>
      </c>
      <c r="F70" s="35">
        <v>144.64926500000001</v>
      </c>
      <c r="G70" s="37">
        <v>0.94326477070000003</v>
      </c>
      <c r="H70" s="38">
        <v>154.3135418</v>
      </c>
      <c r="I70" s="38">
        <v>64.654347040000005</v>
      </c>
      <c r="J70" s="39">
        <v>-2.6793512919999998E-2</v>
      </c>
      <c r="K70" s="40">
        <v>496.6851479</v>
      </c>
      <c r="L70" s="38">
        <v>232.42978690000001</v>
      </c>
      <c r="M70" s="41">
        <v>0.36450077829999999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1356.1463879999999</v>
      </c>
      <c r="F71" s="35">
        <v>74.91495123</v>
      </c>
      <c r="G71" s="37">
        <v>0.76776411550000001</v>
      </c>
      <c r="H71" s="38">
        <v>223.8707321</v>
      </c>
      <c r="I71" s="38">
        <v>49.326512430000001</v>
      </c>
      <c r="J71" s="39">
        <v>0.1003433183</v>
      </c>
      <c r="K71" s="40">
        <v>469.62889200000001</v>
      </c>
      <c r="L71" s="38">
        <v>149.40501230000001</v>
      </c>
      <c r="M71" s="41">
        <v>0.33244874099999999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1255.165152</v>
      </c>
      <c r="F72" s="35">
        <v>40.036194850000001</v>
      </c>
      <c r="G72" s="37">
        <v>0.70302447339999996</v>
      </c>
      <c r="H72" s="38">
        <v>237.10717959999999</v>
      </c>
      <c r="I72" s="38">
        <v>46.081198929999999</v>
      </c>
      <c r="J72" s="39">
        <v>9.7242523789999993E-2</v>
      </c>
      <c r="K72" s="40">
        <v>478.82137770000003</v>
      </c>
      <c r="L72" s="38">
        <v>127.55553810000001</v>
      </c>
      <c r="M72" s="41">
        <v>0.30151706760000002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1772.219732</v>
      </c>
      <c r="F73" s="35">
        <v>116.6006021</v>
      </c>
      <c r="G73" s="37">
        <v>0.88153775249999999</v>
      </c>
      <c r="H73" s="38">
        <v>241.6563764</v>
      </c>
      <c r="I73" s="38">
        <v>80.698756119999999</v>
      </c>
      <c r="J73" s="39">
        <v>7.2616355179999995E-2</v>
      </c>
      <c r="K73" s="40">
        <v>549.95711859999994</v>
      </c>
      <c r="L73" s="38">
        <v>245.12287180000001</v>
      </c>
      <c r="M73" s="41">
        <v>0.42241242820000002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1681.9589089999999</v>
      </c>
      <c r="F74" s="35">
        <v>109.86990830000001</v>
      </c>
      <c r="G74" s="37">
        <v>0.85974372779999997</v>
      </c>
      <c r="H74" s="38">
        <v>250.01201399999999</v>
      </c>
      <c r="I74" s="38">
        <v>79.406486889999996</v>
      </c>
      <c r="J74" s="39">
        <v>8.7693744820000002E-2</v>
      </c>
      <c r="K74" s="40">
        <v>547.13998609999999</v>
      </c>
      <c r="L74" s="38">
        <v>235.52966269999999</v>
      </c>
      <c r="M74" s="41">
        <v>0.41189325510000002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1811.2263479999999</v>
      </c>
      <c r="F75" s="35">
        <v>133.20087950000001</v>
      </c>
      <c r="G75" s="37">
        <v>0.91579275770000002</v>
      </c>
      <c r="H75" s="38">
        <v>227.68818999999999</v>
      </c>
      <c r="I75" s="38">
        <v>79.637395760000004</v>
      </c>
      <c r="J75" s="39">
        <v>5.4573352780000001E-2</v>
      </c>
      <c r="K75" s="40">
        <v>543.09192080000003</v>
      </c>
      <c r="L75" s="38">
        <v>255.25411</v>
      </c>
      <c r="M75" s="41">
        <v>0.42257412119999999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1699.594891</v>
      </c>
      <c r="F76" s="35">
        <v>110.2332095</v>
      </c>
      <c r="G76" s="37">
        <v>0.87017132419999998</v>
      </c>
      <c r="H76" s="38">
        <v>226.1172622</v>
      </c>
      <c r="I76" s="38">
        <v>72.980878689999997</v>
      </c>
      <c r="J76" s="39">
        <v>6.0943598000000002E-2</v>
      </c>
      <c r="K76" s="40">
        <v>531.77527520000001</v>
      </c>
      <c r="L76" s="38">
        <v>226.23409899999999</v>
      </c>
      <c r="M76" s="41">
        <v>0.39933632320000001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1790.280062</v>
      </c>
      <c r="F77" s="35">
        <v>119.63189319999999</v>
      </c>
      <c r="G77" s="37">
        <v>0.86721282690000001</v>
      </c>
      <c r="H77" s="38">
        <v>233.0223963</v>
      </c>
      <c r="I77" s="38">
        <v>80.757106449999995</v>
      </c>
      <c r="J77" s="39">
        <v>6.1325051679999999E-2</v>
      </c>
      <c r="K77" s="40">
        <v>532.57143020000001</v>
      </c>
      <c r="L77" s="38">
        <v>246.543621</v>
      </c>
      <c r="M77" s="41">
        <v>0.40611665720000001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1682.5172359999999</v>
      </c>
      <c r="F78" s="35">
        <v>116.58499260000001</v>
      </c>
      <c r="G78" s="37">
        <v>0.84028725559999995</v>
      </c>
      <c r="H78" s="38">
        <v>193.0695082</v>
      </c>
      <c r="I78" s="38">
        <v>59.022623590000002</v>
      </c>
      <c r="J78" s="39">
        <v>2.1162904869999999E-2</v>
      </c>
      <c r="K78" s="40">
        <v>513.78103669999996</v>
      </c>
      <c r="L78" s="38">
        <v>206.17706889999999</v>
      </c>
      <c r="M78" s="41">
        <v>0.37255782990000003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1750.618007</v>
      </c>
      <c r="F79" s="35">
        <v>130.5429737</v>
      </c>
      <c r="G79" s="37">
        <v>0.89585556929999999</v>
      </c>
      <c r="H79" s="38">
        <v>197.00882799999999</v>
      </c>
      <c r="I79" s="38">
        <v>63.479943560000002</v>
      </c>
      <c r="J79" s="39">
        <v>2.2644082539999999E-2</v>
      </c>
      <c r="K79" s="40">
        <v>521.12761539999997</v>
      </c>
      <c r="L79" s="38">
        <v>226.0131355</v>
      </c>
      <c r="M79" s="41">
        <v>0.38956882920000002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1591.452657</v>
      </c>
      <c r="F80" s="35">
        <v>87.40432577</v>
      </c>
      <c r="G80" s="37">
        <v>0.78893796569999997</v>
      </c>
      <c r="H80" s="38">
        <v>221.58213180000001</v>
      </c>
      <c r="I80" s="38">
        <v>68.127650450000004</v>
      </c>
      <c r="J80" s="39">
        <v>5.9017846390000003E-2</v>
      </c>
      <c r="K80" s="40">
        <v>517.43102209999995</v>
      </c>
      <c r="L80" s="38">
        <v>197.83875449999999</v>
      </c>
      <c r="M80" s="41">
        <v>0.37049459810000002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1737.3931459999999</v>
      </c>
      <c r="F81" s="35">
        <v>154.97320379999999</v>
      </c>
      <c r="G81" s="37">
        <v>0.95383269000000004</v>
      </c>
      <c r="H81" s="38">
        <v>199.7032667</v>
      </c>
      <c r="I81" s="38">
        <v>64.363886930000007</v>
      </c>
      <c r="J81" s="39">
        <v>3.219243376E-2</v>
      </c>
      <c r="K81" s="40">
        <v>506.83596440000002</v>
      </c>
      <c r="L81" s="38">
        <v>222.00308419999999</v>
      </c>
      <c r="M81" s="41">
        <v>0.3808999179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1746.6519989999999</v>
      </c>
      <c r="F82" s="35">
        <v>128.20974509999999</v>
      </c>
      <c r="G82" s="37">
        <v>0.88265586939999996</v>
      </c>
      <c r="H82" s="38">
        <v>255.7652329</v>
      </c>
      <c r="I82" s="38">
        <v>88.808402060000006</v>
      </c>
      <c r="J82" s="39">
        <v>9.1337883679999995E-2</v>
      </c>
      <c r="K82" s="40">
        <v>533.68824159999997</v>
      </c>
      <c r="L82" s="38">
        <v>255.3202306</v>
      </c>
      <c r="M82" s="41">
        <v>0.40334926650000003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1486.7513960000001</v>
      </c>
      <c r="F83" s="35">
        <v>65.174693009999999</v>
      </c>
      <c r="G83" s="37">
        <v>0.69824509170000004</v>
      </c>
      <c r="H83" s="38">
        <v>221.01696089999999</v>
      </c>
      <c r="I83" s="38">
        <v>60.29174356</v>
      </c>
      <c r="J83" s="39">
        <v>6.2352036059999998E-2</v>
      </c>
      <c r="K83" s="40">
        <v>510.80680919999998</v>
      </c>
      <c r="L83" s="38">
        <v>173.58023119999999</v>
      </c>
      <c r="M83" s="41">
        <v>0.35490563380000001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1795.0873799999999</v>
      </c>
      <c r="F84" s="35">
        <v>121.8510974</v>
      </c>
      <c r="G84" s="37">
        <v>0.88862513320000003</v>
      </c>
      <c r="H84" s="38">
        <v>223.0259173</v>
      </c>
      <c r="I84" s="38">
        <v>77.318076899999994</v>
      </c>
      <c r="J84" s="39">
        <v>4.9805118349999997E-2</v>
      </c>
      <c r="K84" s="40">
        <v>527.79254519999995</v>
      </c>
      <c r="L84" s="38">
        <v>243.6212276</v>
      </c>
      <c r="M84" s="41">
        <v>0.40216434540000001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1803.9736789999999</v>
      </c>
      <c r="F85" s="35">
        <v>120.5570228</v>
      </c>
      <c r="G85" s="37">
        <v>0.89914829060000001</v>
      </c>
      <c r="H85" s="38">
        <v>265.73651510000002</v>
      </c>
      <c r="I85" s="38">
        <v>89.026313020000003</v>
      </c>
      <c r="J85" s="39">
        <v>0.100214662</v>
      </c>
      <c r="K85" s="40">
        <v>555.28804609999997</v>
      </c>
      <c r="L85" s="38">
        <v>246.57469810000001</v>
      </c>
      <c r="M85" s="41">
        <v>0.42236742370000002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1822.489208</v>
      </c>
      <c r="F86" s="35">
        <v>134.22078759999999</v>
      </c>
      <c r="G86" s="37">
        <v>0.90683137810000003</v>
      </c>
      <c r="H86" s="38">
        <v>197.5526979</v>
      </c>
      <c r="I86" s="38">
        <v>75.254819350000005</v>
      </c>
      <c r="J86" s="39">
        <v>1.723136213E-2</v>
      </c>
      <c r="K86" s="40">
        <v>522.26972420000004</v>
      </c>
      <c r="L86" s="38">
        <v>248.530179</v>
      </c>
      <c r="M86" s="41">
        <v>0.39720780729999999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1675.596127</v>
      </c>
      <c r="F87" s="35">
        <v>140.2403851</v>
      </c>
      <c r="G87" s="37">
        <v>0.94573270799999998</v>
      </c>
      <c r="H87" s="38">
        <v>210.47849070000001</v>
      </c>
      <c r="I87" s="38">
        <v>65.046330209999994</v>
      </c>
      <c r="J87" s="39">
        <v>5.0848248339999999E-2</v>
      </c>
      <c r="K87" s="40">
        <v>507.69917900000002</v>
      </c>
      <c r="L87" s="38">
        <v>209.9427925</v>
      </c>
      <c r="M87" s="41">
        <v>0.37639678570000001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1721.11806</v>
      </c>
      <c r="F88" s="35">
        <v>105.690804</v>
      </c>
      <c r="G88" s="37">
        <v>0.84902267919999996</v>
      </c>
      <c r="H88" s="38">
        <v>258.32568909999998</v>
      </c>
      <c r="I88" s="38">
        <v>81.990814259999993</v>
      </c>
      <c r="J88" s="39">
        <v>9.5341681639999995E-2</v>
      </c>
      <c r="K88" s="40">
        <v>527.2754013</v>
      </c>
      <c r="L88" s="38">
        <v>234.47004799999999</v>
      </c>
      <c r="M88" s="41">
        <v>0.39167290789999998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1745.8617750000001</v>
      </c>
      <c r="F89" s="35">
        <v>112.8126826</v>
      </c>
      <c r="G89" s="37">
        <v>0.86756424320000003</v>
      </c>
      <c r="H89" s="38">
        <v>250.76050140000001</v>
      </c>
      <c r="I89" s="38">
        <v>81.231936790000006</v>
      </c>
      <c r="J89" s="39">
        <v>8.366478879E-2</v>
      </c>
      <c r="K89" s="40">
        <v>552.01440630000002</v>
      </c>
      <c r="L89" s="38">
        <v>241.07923650000001</v>
      </c>
      <c r="M89" s="41">
        <v>0.42337018669999998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1796.9145390000001</v>
      </c>
      <c r="F90" s="35">
        <v>146.85598490000001</v>
      </c>
      <c r="G90" s="37">
        <v>0.92725183170000003</v>
      </c>
      <c r="H90" s="38">
        <v>181.71036029999999</v>
      </c>
      <c r="I90" s="38">
        <v>64.450875229999994</v>
      </c>
      <c r="J90" s="39">
        <v>1.727334016E-3</v>
      </c>
      <c r="K90" s="40">
        <v>518.23645190000002</v>
      </c>
      <c r="L90" s="38">
        <v>237.13035790000001</v>
      </c>
      <c r="M90" s="41">
        <v>0.39033565129999998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95C6EDF-3228-4DA7-B7B9-29639B304E73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33279656-E0B4-4655-A98B-D8DAF3E30ED5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640694E6-DDCE-4A7C-A95B-16F77BFA7E19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2A61ED5C-6371-4024-BAC6-65C8FF8FAB97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71766058-2E94-4B5C-9B32-62A3D3AA3189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456D6011-F47B-459D-BE12-DEB03504B8D5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2224CC90-0542-405C-A916-F4FF9618EF41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EAEEFEBB-3EA7-45D2-8880-D910AB0CEFC7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919FE24C-B7A9-49D7-A5D1-9F9F05C25EF9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6915049C-92F8-4E21-9BE5-1E14F42A1A50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28142B36-AC7B-4D76-9C0E-BF069A9479F3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1A816D0F-B799-46A2-9D19-61DDBF2D2582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Y1001"/>
  <sheetViews>
    <sheetView workbookViewId="0"/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1767.3725433304032</v>
      </c>
      <c r="F3" s="35">
        <f t="shared" ref="F3:M3" si="0">SUMPRODUCT($D$4:$D$102, F$4:F$102)</f>
        <v>131.09519191965788</v>
      </c>
      <c r="G3" s="36">
        <f t="shared" si="0"/>
        <v>0.94567157673155877</v>
      </c>
      <c r="H3" s="35">
        <f t="shared" si="0"/>
        <v>211.47189884543192</v>
      </c>
      <c r="I3" s="35">
        <f t="shared" si="0"/>
        <v>73.02880891862695</v>
      </c>
      <c r="J3" s="36">
        <f t="shared" si="0"/>
        <v>6.6832420188734865E-2</v>
      </c>
      <c r="K3" s="35">
        <f t="shared" si="0"/>
        <v>432.24254714287656</v>
      </c>
      <c r="L3" s="35">
        <f t="shared" si="0"/>
        <v>209.05729813303876</v>
      </c>
      <c r="M3" s="36">
        <f t="shared" si="0"/>
        <v>0.30759225292640302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1478.691564</v>
      </c>
      <c r="F4" s="35">
        <v>66.032137300000002</v>
      </c>
      <c r="G4" s="37">
        <v>0.77587967120000001</v>
      </c>
      <c r="H4" s="38">
        <v>218.61554029999999</v>
      </c>
      <c r="I4" s="38">
        <v>57.396591469999997</v>
      </c>
      <c r="J4" s="39">
        <v>7.2511755950000006E-2</v>
      </c>
      <c r="K4" s="40">
        <v>445.0584576</v>
      </c>
      <c r="L4" s="38">
        <v>163.42325009999999</v>
      </c>
      <c r="M4" s="41">
        <v>0.29970153529999999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1835.822357</v>
      </c>
      <c r="F5" s="35">
        <v>133.3059121</v>
      </c>
      <c r="G5" s="37">
        <v>0.92872231390000004</v>
      </c>
      <c r="H5" s="38">
        <v>242.5988078</v>
      </c>
      <c r="I5" s="38">
        <v>88.53198209</v>
      </c>
      <c r="J5" s="39">
        <v>9.6065995690000003E-2</v>
      </c>
      <c r="K5" s="40">
        <v>468.13430010000002</v>
      </c>
      <c r="L5" s="38">
        <v>232.1450676</v>
      </c>
      <c r="M5" s="41">
        <v>0.34545281300000003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1583.4468469999999</v>
      </c>
      <c r="F6" s="35">
        <v>90.789343209999998</v>
      </c>
      <c r="G6" s="37">
        <v>0.88433092719999995</v>
      </c>
      <c r="H6" s="38">
        <v>196.26449980000001</v>
      </c>
      <c r="I6" s="38">
        <v>56.797006179999997</v>
      </c>
      <c r="J6" s="39">
        <v>5.4978874230000002E-2</v>
      </c>
      <c r="K6" s="40">
        <v>424.6740178</v>
      </c>
      <c r="L6" s="38">
        <v>177.68161169999999</v>
      </c>
      <c r="M6" s="41">
        <v>0.29362415069999998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1422.065625</v>
      </c>
      <c r="F7" s="35">
        <v>67.335137610000004</v>
      </c>
      <c r="G7" s="37">
        <v>0.80692406709999998</v>
      </c>
      <c r="H7" s="38">
        <v>190.68317390000001</v>
      </c>
      <c r="I7" s="38">
        <v>48.061202000000002</v>
      </c>
      <c r="J7" s="39">
        <v>4.8507956159999997E-2</v>
      </c>
      <c r="K7" s="40">
        <v>419.14650719999997</v>
      </c>
      <c r="L7" s="38">
        <v>153.78974690000001</v>
      </c>
      <c r="M7" s="41">
        <v>0.2743699785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1697.6334899999999</v>
      </c>
      <c r="F8" s="35">
        <v>115.62676070000001</v>
      </c>
      <c r="G8" s="37">
        <v>0.89210926589999995</v>
      </c>
      <c r="H8" s="38">
        <v>226.75192039999999</v>
      </c>
      <c r="I8" s="38">
        <v>79.042958830000003</v>
      </c>
      <c r="J8" s="39">
        <v>8.5194388679999997E-2</v>
      </c>
      <c r="K8" s="40">
        <v>451.5365534</v>
      </c>
      <c r="L8" s="38">
        <v>212.1925368</v>
      </c>
      <c r="M8" s="41">
        <v>0.32998519339999999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1811.753567</v>
      </c>
      <c r="F9" s="35">
        <v>151.78844789999999</v>
      </c>
      <c r="G9" s="37">
        <v>0.97572308519999995</v>
      </c>
      <c r="H9" s="38">
        <v>206.29667319999999</v>
      </c>
      <c r="I9" s="38">
        <v>74.057940389999999</v>
      </c>
      <c r="J9" s="39">
        <v>5.93902366E-2</v>
      </c>
      <c r="K9" s="40">
        <v>440.91598759999999</v>
      </c>
      <c r="L9" s="38">
        <v>216.2244733</v>
      </c>
      <c r="M9" s="41">
        <v>0.31786388399999999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1929.477106</v>
      </c>
      <c r="F10" s="35">
        <v>164.62969899999999</v>
      </c>
      <c r="G10" s="37">
        <v>1.029863384</v>
      </c>
      <c r="H10" s="38">
        <v>216.2943803</v>
      </c>
      <c r="I10" s="38">
        <v>85.86745501</v>
      </c>
      <c r="J10" s="39">
        <v>7.3478469690000006E-2</v>
      </c>
      <c r="K10" s="40">
        <v>419.12110300000001</v>
      </c>
      <c r="L10" s="38">
        <v>234.68868459999999</v>
      </c>
      <c r="M10" s="41">
        <v>0.3003773159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1907.7333679999999</v>
      </c>
      <c r="F11" s="35">
        <v>157.91144399999999</v>
      </c>
      <c r="G11" s="37">
        <v>1.001801191</v>
      </c>
      <c r="H11" s="38">
        <v>219.20594170000001</v>
      </c>
      <c r="I11" s="38">
        <v>82.732071829999995</v>
      </c>
      <c r="J11" s="39">
        <v>7.1775285920000001E-2</v>
      </c>
      <c r="K11" s="40">
        <v>435.88010079999998</v>
      </c>
      <c r="L11" s="38">
        <v>233.245743</v>
      </c>
      <c r="M11" s="41">
        <v>0.31740314200000003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1417.5326359999999</v>
      </c>
      <c r="F12" s="35">
        <v>67.243481059999993</v>
      </c>
      <c r="G12" s="37">
        <v>0.80452264790000005</v>
      </c>
      <c r="H12" s="38">
        <v>226.1467648</v>
      </c>
      <c r="I12" s="38">
        <v>59.729075809999998</v>
      </c>
      <c r="J12" s="39">
        <v>8.2789019010000006E-2</v>
      </c>
      <c r="K12" s="40">
        <v>440.41369270000001</v>
      </c>
      <c r="L12" s="38">
        <v>160.6298559</v>
      </c>
      <c r="M12" s="41">
        <v>0.29120720680000001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1881.4356250000001</v>
      </c>
      <c r="F13" s="35">
        <v>139.89499549999999</v>
      </c>
      <c r="G13" s="37">
        <v>0.96287593920000003</v>
      </c>
      <c r="H13" s="38">
        <v>235.6408519</v>
      </c>
      <c r="I13" s="38">
        <v>87.492827270000006</v>
      </c>
      <c r="J13" s="39">
        <v>9.169167684E-2</v>
      </c>
      <c r="K13" s="40">
        <v>444.81655380000001</v>
      </c>
      <c r="L13" s="38">
        <v>226.4823883</v>
      </c>
      <c r="M13" s="41">
        <v>0.3277359936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1545.441587</v>
      </c>
      <c r="F14" s="35">
        <v>70.442306090000002</v>
      </c>
      <c r="G14" s="37">
        <v>0.78238257089999996</v>
      </c>
      <c r="H14" s="38">
        <v>202.39555619999999</v>
      </c>
      <c r="I14" s="38">
        <v>57.32809615</v>
      </c>
      <c r="J14" s="39">
        <v>5.8858414230000003E-2</v>
      </c>
      <c r="K14" s="40">
        <v>431.02582790000002</v>
      </c>
      <c r="L14" s="38">
        <v>167.7210705</v>
      </c>
      <c r="M14" s="41">
        <v>0.29477522540000001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1871.6447089999999</v>
      </c>
      <c r="F15" s="35">
        <v>161.30083189999999</v>
      </c>
      <c r="G15" s="37">
        <v>1.0031810759999999</v>
      </c>
      <c r="H15" s="38">
        <v>218.17402039999999</v>
      </c>
      <c r="I15" s="38">
        <v>81.711335660000003</v>
      </c>
      <c r="J15" s="39">
        <v>7.1363101760000006E-2</v>
      </c>
      <c r="K15" s="40">
        <v>440.72477329999998</v>
      </c>
      <c r="L15" s="38">
        <v>225.5151041</v>
      </c>
      <c r="M15" s="41">
        <v>0.321610224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1745.303926</v>
      </c>
      <c r="F16" s="35">
        <v>123.1375958</v>
      </c>
      <c r="G16" s="37">
        <v>0.88750176069999998</v>
      </c>
      <c r="H16" s="38">
        <v>236.21191239999999</v>
      </c>
      <c r="I16" s="38">
        <v>83.767651700000002</v>
      </c>
      <c r="J16" s="39">
        <v>9.2803234169999999E-2</v>
      </c>
      <c r="K16" s="40">
        <v>454.7153227</v>
      </c>
      <c r="L16" s="38">
        <v>220.94553970000001</v>
      </c>
      <c r="M16" s="41">
        <v>0.3359550697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1697.907187</v>
      </c>
      <c r="F17" s="35">
        <v>131.3289201</v>
      </c>
      <c r="G17" s="37">
        <v>0.95760472640000005</v>
      </c>
      <c r="H17" s="38">
        <v>200.10675140000001</v>
      </c>
      <c r="I17" s="38">
        <v>66.274744889999994</v>
      </c>
      <c r="J17" s="39">
        <v>5.7738814350000001E-2</v>
      </c>
      <c r="K17" s="40">
        <v>434.5654116</v>
      </c>
      <c r="L17" s="38">
        <v>204.76873800000001</v>
      </c>
      <c r="M17" s="41">
        <v>0.31072221389999999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1468.2274239999999</v>
      </c>
      <c r="F18" s="35">
        <v>71.123629859999994</v>
      </c>
      <c r="G18" s="37">
        <v>0.84390813760000005</v>
      </c>
      <c r="H18" s="38">
        <v>189.79773040000001</v>
      </c>
      <c r="I18" s="38">
        <v>48.86077976</v>
      </c>
      <c r="J18" s="39">
        <v>4.967757825E-2</v>
      </c>
      <c r="K18" s="40">
        <v>420.85998310000002</v>
      </c>
      <c r="L18" s="38">
        <v>160.69999300000001</v>
      </c>
      <c r="M18" s="41">
        <v>0.28319063519999998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1083.50198</v>
      </c>
      <c r="F19" s="35">
        <v>5.289746761</v>
      </c>
      <c r="G19" s="37">
        <v>0.64587175969999999</v>
      </c>
      <c r="H19" s="38">
        <v>202.1895657</v>
      </c>
      <c r="I19" s="38">
        <v>11.02591896</v>
      </c>
      <c r="J19" s="39">
        <v>5.8917940990000001E-2</v>
      </c>
      <c r="K19" s="40">
        <v>374.64925979999998</v>
      </c>
      <c r="L19" s="38">
        <v>31.875156780000001</v>
      </c>
      <c r="M19" s="41">
        <v>0.1683448642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1878.7845520000001</v>
      </c>
      <c r="F20" s="35">
        <v>147.28293679999999</v>
      </c>
      <c r="G20" s="37">
        <v>0.97396715489999997</v>
      </c>
      <c r="H20" s="38">
        <v>217.4525683</v>
      </c>
      <c r="I20" s="38">
        <v>80.021433880000004</v>
      </c>
      <c r="J20" s="39">
        <v>6.840119418E-2</v>
      </c>
      <c r="K20" s="40">
        <v>433.69536879999998</v>
      </c>
      <c r="L20" s="38">
        <v>224.2505251</v>
      </c>
      <c r="M20" s="41">
        <v>0.31241489059999999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1578.8341660000001</v>
      </c>
      <c r="F21" s="35">
        <v>82.568698449999999</v>
      </c>
      <c r="G21" s="37">
        <v>0.84324108659999997</v>
      </c>
      <c r="H21" s="38">
        <v>215.66988810000001</v>
      </c>
      <c r="I21" s="38">
        <v>65.737612100000007</v>
      </c>
      <c r="J21" s="39">
        <v>7.4777218790000002E-2</v>
      </c>
      <c r="K21" s="40">
        <v>445.97320730000001</v>
      </c>
      <c r="L21" s="38">
        <v>183.62777449999999</v>
      </c>
      <c r="M21" s="41">
        <v>0.31468021000000002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1906.319784</v>
      </c>
      <c r="F22" s="35">
        <v>148.6121454</v>
      </c>
      <c r="G22" s="37">
        <v>0.98275342899999996</v>
      </c>
      <c r="H22" s="38">
        <v>240.48060480000001</v>
      </c>
      <c r="I22" s="38">
        <v>91.035829640000003</v>
      </c>
      <c r="J22" s="39">
        <v>9.7336915469999993E-2</v>
      </c>
      <c r="K22" s="40">
        <v>450.07388459999999</v>
      </c>
      <c r="L22" s="38">
        <v>234.6646423</v>
      </c>
      <c r="M22" s="41">
        <v>0.3347298434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1834.9891849999999</v>
      </c>
      <c r="F23" s="35">
        <v>134.61706480000001</v>
      </c>
      <c r="G23" s="37">
        <v>0.90079092189999999</v>
      </c>
      <c r="H23" s="38">
        <v>231.6394737</v>
      </c>
      <c r="I23" s="38">
        <v>82.145324090000003</v>
      </c>
      <c r="J23" s="39">
        <v>8.5286422629999997E-2</v>
      </c>
      <c r="K23" s="40">
        <v>428.11831330000001</v>
      </c>
      <c r="L23" s="38">
        <v>219.04752289999999</v>
      </c>
      <c r="M23" s="41">
        <v>0.30256075059999998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1710.2955589999999</v>
      </c>
      <c r="F24" s="35">
        <v>99.420499090000007</v>
      </c>
      <c r="G24" s="37">
        <v>0.87935080430000001</v>
      </c>
      <c r="H24" s="38">
        <v>201.74422730000001</v>
      </c>
      <c r="I24" s="38">
        <v>62.538501310000001</v>
      </c>
      <c r="J24" s="39">
        <v>5.4478982490000001E-2</v>
      </c>
      <c r="K24" s="40">
        <v>427.21906539999998</v>
      </c>
      <c r="L24" s="38">
        <v>186.12961179999999</v>
      </c>
      <c r="M24" s="41">
        <v>0.29666028430000002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1915.528186</v>
      </c>
      <c r="F25" s="35">
        <v>146.61913490000001</v>
      </c>
      <c r="G25" s="37">
        <v>0.98965274569999995</v>
      </c>
      <c r="H25" s="38">
        <v>208.00789599999999</v>
      </c>
      <c r="I25" s="38">
        <v>81.764903930000003</v>
      </c>
      <c r="J25" s="39">
        <v>6.3981973969999995E-2</v>
      </c>
      <c r="K25" s="40">
        <v>410.58567399999998</v>
      </c>
      <c r="L25" s="38">
        <v>227.1800776</v>
      </c>
      <c r="M25" s="41">
        <v>0.28739509810000002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1810.2873380000001</v>
      </c>
      <c r="F26" s="35">
        <v>122.244772</v>
      </c>
      <c r="G26" s="37">
        <v>0.91116222619999998</v>
      </c>
      <c r="H26" s="38">
        <v>233.33549540000001</v>
      </c>
      <c r="I26" s="38">
        <v>80.087260200000003</v>
      </c>
      <c r="J26" s="39">
        <v>9.2907341650000003E-2</v>
      </c>
      <c r="K26" s="40">
        <v>444.91135939999998</v>
      </c>
      <c r="L26" s="38">
        <v>223.0973654</v>
      </c>
      <c r="M26" s="41">
        <v>0.32431974139999997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1883.2385380000001</v>
      </c>
      <c r="F27" s="35">
        <v>131.07449829999999</v>
      </c>
      <c r="G27" s="37">
        <v>0.9451536868</v>
      </c>
      <c r="H27" s="38">
        <v>215.43389070000001</v>
      </c>
      <c r="I27" s="38">
        <v>77.438655190000006</v>
      </c>
      <c r="J27" s="39">
        <v>6.9720875900000007E-2</v>
      </c>
      <c r="K27" s="40">
        <v>416.68252039999999</v>
      </c>
      <c r="L27" s="38">
        <v>218.15241080000001</v>
      </c>
      <c r="M27" s="41">
        <v>0.29251080159999998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1846.6647599999999</v>
      </c>
      <c r="F28" s="35">
        <v>147.75199420000001</v>
      </c>
      <c r="G28" s="37">
        <v>0.94254404879999998</v>
      </c>
      <c r="H28" s="38">
        <v>237.52338080000001</v>
      </c>
      <c r="I28" s="38">
        <v>89.416897250000005</v>
      </c>
      <c r="J28" s="39">
        <v>9.4161629440000005E-2</v>
      </c>
      <c r="K28" s="40">
        <v>444.4203923</v>
      </c>
      <c r="L28" s="38">
        <v>233.82644550000001</v>
      </c>
      <c r="M28" s="41">
        <v>0.32504370199999999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1761.157831</v>
      </c>
      <c r="F29" s="35">
        <v>135.26351020000001</v>
      </c>
      <c r="G29" s="37">
        <v>0.95328977020000005</v>
      </c>
      <c r="H29" s="38">
        <v>198.93045530000001</v>
      </c>
      <c r="I29" s="38">
        <v>68.756613250000001</v>
      </c>
      <c r="J29" s="39">
        <v>5.4401509170000001E-2</v>
      </c>
      <c r="K29" s="40">
        <v>431.7461156</v>
      </c>
      <c r="L29" s="38">
        <v>207.05359730000001</v>
      </c>
      <c r="M29" s="41">
        <v>0.30889511530000002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1861.1631219999999</v>
      </c>
      <c r="F30" s="35">
        <v>131.73451600000001</v>
      </c>
      <c r="G30" s="37">
        <v>0.95048358440000003</v>
      </c>
      <c r="H30" s="38">
        <v>240.00565130000001</v>
      </c>
      <c r="I30" s="38">
        <v>87.105797100000004</v>
      </c>
      <c r="J30" s="39">
        <v>9.6536181449999994E-2</v>
      </c>
      <c r="K30" s="40">
        <v>455.67384909999998</v>
      </c>
      <c r="L30" s="38">
        <v>225.7419313</v>
      </c>
      <c r="M30" s="41">
        <v>0.33963059420000002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1846.706324</v>
      </c>
      <c r="F31" s="35">
        <v>123.4543694</v>
      </c>
      <c r="G31" s="37">
        <v>0.91099753939999994</v>
      </c>
      <c r="H31" s="38">
        <v>242.23236589999999</v>
      </c>
      <c r="I31" s="38">
        <v>79.413630960000006</v>
      </c>
      <c r="J31" s="39">
        <v>0.1002066638</v>
      </c>
      <c r="K31" s="40">
        <v>453.78759330000003</v>
      </c>
      <c r="L31" s="38">
        <v>222.20022879999999</v>
      </c>
      <c r="M31" s="41">
        <v>0.33102420100000002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1498.252111</v>
      </c>
      <c r="F32" s="35">
        <v>67.463340619999997</v>
      </c>
      <c r="G32" s="37">
        <v>0.83117379629999999</v>
      </c>
      <c r="H32" s="38">
        <v>192.3868818</v>
      </c>
      <c r="I32" s="38">
        <v>53.443350649999999</v>
      </c>
      <c r="J32" s="39">
        <v>5.4507874179999999E-2</v>
      </c>
      <c r="K32" s="40">
        <v>426.14240389999998</v>
      </c>
      <c r="L32" s="38">
        <v>164.2788386</v>
      </c>
      <c r="M32" s="41">
        <v>0.28933140769999999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1718.9512099999999</v>
      </c>
      <c r="F33" s="35">
        <v>115.263154</v>
      </c>
      <c r="G33" s="37">
        <v>0.88737609009999996</v>
      </c>
      <c r="H33" s="38">
        <v>231.86171350000001</v>
      </c>
      <c r="I33" s="38">
        <v>79.894557710000001</v>
      </c>
      <c r="J33" s="39">
        <v>8.8508658749999997E-2</v>
      </c>
      <c r="K33" s="40">
        <v>452.79294099999998</v>
      </c>
      <c r="L33" s="38">
        <v>215.01887410000001</v>
      </c>
      <c r="M33" s="41">
        <v>0.33269632690000001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1435.6359769999999</v>
      </c>
      <c r="F34" s="35">
        <v>60.417880490000002</v>
      </c>
      <c r="G34" s="37">
        <v>0.79710513890000001</v>
      </c>
      <c r="H34" s="38">
        <v>211.48263840000001</v>
      </c>
      <c r="I34" s="38">
        <v>52.860315659999998</v>
      </c>
      <c r="J34" s="39">
        <v>6.7325102469999995E-2</v>
      </c>
      <c r="K34" s="40">
        <v>433.74302110000002</v>
      </c>
      <c r="L34" s="38">
        <v>150.37569930000001</v>
      </c>
      <c r="M34" s="41">
        <v>0.28477293939999998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1867.493612</v>
      </c>
      <c r="F35" s="35">
        <v>138.01726389999999</v>
      </c>
      <c r="G35" s="37">
        <v>0.96451506279999999</v>
      </c>
      <c r="H35" s="38">
        <v>214.45453739999999</v>
      </c>
      <c r="I35" s="38">
        <v>77.770063109999995</v>
      </c>
      <c r="J35" s="39">
        <v>6.4464521430000005E-2</v>
      </c>
      <c r="K35" s="40">
        <v>424.13754560000001</v>
      </c>
      <c r="L35" s="38">
        <v>218.55378440000001</v>
      </c>
      <c r="M35" s="41">
        <v>0.29742772210000001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1624.1750509999999</v>
      </c>
      <c r="F36" s="35">
        <v>105.4597634</v>
      </c>
      <c r="G36" s="37">
        <v>0.85151476989999997</v>
      </c>
      <c r="H36" s="38">
        <v>224.3736735</v>
      </c>
      <c r="I36" s="38">
        <v>75.26181717</v>
      </c>
      <c r="J36" s="39">
        <v>8.4214064039999995E-2</v>
      </c>
      <c r="K36" s="40">
        <v>444.89215530000001</v>
      </c>
      <c r="L36" s="38">
        <v>205.1602293</v>
      </c>
      <c r="M36" s="41">
        <v>0.32469840360000002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1854.5006559999999</v>
      </c>
      <c r="F37" s="35">
        <v>139.58733319999999</v>
      </c>
      <c r="G37" s="37">
        <v>0.97424528369999996</v>
      </c>
      <c r="H37" s="38">
        <v>220.72565169999999</v>
      </c>
      <c r="I37" s="38">
        <v>79.928311300000004</v>
      </c>
      <c r="J37" s="39">
        <v>7.5480437570000003E-2</v>
      </c>
      <c r="K37" s="40">
        <v>439.67654440000001</v>
      </c>
      <c r="L37" s="38">
        <v>216.6141873</v>
      </c>
      <c r="M37" s="41">
        <v>0.31840106759999998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1481.3089259999999</v>
      </c>
      <c r="F38" s="35">
        <v>91.049991129999995</v>
      </c>
      <c r="G38" s="37">
        <v>0.83781291270000002</v>
      </c>
      <c r="H38" s="38">
        <v>184.41519959999999</v>
      </c>
      <c r="I38" s="38">
        <v>51.36932564</v>
      </c>
      <c r="J38" s="39">
        <v>4.1754772670000002E-2</v>
      </c>
      <c r="K38" s="40">
        <v>413.8882079</v>
      </c>
      <c r="L38" s="38">
        <v>163.41810100000001</v>
      </c>
      <c r="M38" s="41">
        <v>0.27180760170000001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1380.4493869999999</v>
      </c>
      <c r="F39" s="35">
        <v>52.999611469999998</v>
      </c>
      <c r="G39" s="37">
        <v>0.7630014275</v>
      </c>
      <c r="H39" s="38">
        <v>195.98447970000001</v>
      </c>
      <c r="I39" s="38">
        <v>47.006556699999997</v>
      </c>
      <c r="J39" s="39">
        <v>5.342353952E-2</v>
      </c>
      <c r="K39" s="40">
        <v>412.57252360000001</v>
      </c>
      <c r="L39" s="38">
        <v>132.00130129999999</v>
      </c>
      <c r="M39" s="41">
        <v>0.25724166570000001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1887.5477739999999</v>
      </c>
      <c r="F40" s="35">
        <v>182.64502909999999</v>
      </c>
      <c r="G40" s="37">
        <v>1.020014813</v>
      </c>
      <c r="H40" s="38">
        <v>216.5844735</v>
      </c>
      <c r="I40" s="38">
        <v>83.986340049999995</v>
      </c>
      <c r="J40" s="39">
        <v>6.7487053419999998E-2</v>
      </c>
      <c r="K40" s="40">
        <v>442.46218579999999</v>
      </c>
      <c r="L40" s="38">
        <v>231.70945280000001</v>
      </c>
      <c r="M40" s="41">
        <v>0.3236826706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1225.776844</v>
      </c>
      <c r="F41" s="35">
        <v>18.203469179999999</v>
      </c>
      <c r="G41" s="37">
        <v>0.64526089450000002</v>
      </c>
      <c r="H41" s="38">
        <v>217.4021955</v>
      </c>
      <c r="I41" s="38">
        <v>27.757197949999998</v>
      </c>
      <c r="J41" s="39">
        <v>6.8231197689999995E-2</v>
      </c>
      <c r="K41" s="40">
        <v>403.72354430000001</v>
      </c>
      <c r="L41" s="38">
        <v>80.167010210000001</v>
      </c>
      <c r="M41" s="41">
        <v>0.2164383067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1389.16723</v>
      </c>
      <c r="F42" s="35">
        <v>59.657011840000003</v>
      </c>
      <c r="G42" s="37">
        <v>0.78910728230000005</v>
      </c>
      <c r="H42" s="38">
        <v>193.88651419999999</v>
      </c>
      <c r="I42" s="38">
        <v>48.833968589999998</v>
      </c>
      <c r="J42" s="39">
        <v>5.1445679549999998E-2</v>
      </c>
      <c r="K42" s="40">
        <v>410.26462020000002</v>
      </c>
      <c r="L42" s="38">
        <v>134.7597935</v>
      </c>
      <c r="M42" s="41">
        <v>0.25342879940000002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1885.338411</v>
      </c>
      <c r="F43" s="35">
        <v>145.1460271</v>
      </c>
      <c r="G43" s="37">
        <v>0.98410802019999999</v>
      </c>
      <c r="H43" s="38">
        <v>225.49844440000001</v>
      </c>
      <c r="I43" s="38">
        <v>84.316071219999998</v>
      </c>
      <c r="J43" s="39">
        <v>8.1917014359999998E-2</v>
      </c>
      <c r="K43" s="40">
        <v>432.3500037</v>
      </c>
      <c r="L43" s="38">
        <v>228.1669368</v>
      </c>
      <c r="M43" s="41">
        <v>0.31295958470000002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1781.557315</v>
      </c>
      <c r="F44" s="35">
        <v>128.8164104</v>
      </c>
      <c r="G44" s="37">
        <v>0.95440306330000002</v>
      </c>
      <c r="H44" s="38">
        <v>212.77836160000001</v>
      </c>
      <c r="I44" s="38">
        <v>72.676387500000004</v>
      </c>
      <c r="J44" s="39">
        <v>6.5206014950000002E-2</v>
      </c>
      <c r="K44" s="40">
        <v>441.79711429999998</v>
      </c>
      <c r="L44" s="38">
        <v>204.11928130000001</v>
      </c>
      <c r="M44" s="41">
        <v>0.31491399180000001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1874.4892950000001</v>
      </c>
      <c r="F45" s="35">
        <v>152.3968198</v>
      </c>
      <c r="G45" s="37">
        <v>1.026845419</v>
      </c>
      <c r="H45" s="38">
        <v>217.0231977</v>
      </c>
      <c r="I45" s="38">
        <v>78.254253860000006</v>
      </c>
      <c r="J45" s="39">
        <v>7.1666181869999998E-2</v>
      </c>
      <c r="K45" s="40">
        <v>442.25898619999998</v>
      </c>
      <c r="L45" s="38">
        <v>220.97049269999999</v>
      </c>
      <c r="M45" s="41">
        <v>0.32385502710000003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1884.511559</v>
      </c>
      <c r="F46" s="35">
        <v>146.9861459</v>
      </c>
      <c r="G46" s="37">
        <v>0.97123053670000004</v>
      </c>
      <c r="H46" s="38">
        <v>230.33940580000001</v>
      </c>
      <c r="I46" s="38">
        <v>86.90928006</v>
      </c>
      <c r="J46" s="39">
        <v>8.505014776E-2</v>
      </c>
      <c r="K46" s="40">
        <v>442.64651199999997</v>
      </c>
      <c r="L46" s="38">
        <v>229.12626309999999</v>
      </c>
      <c r="M46" s="41">
        <v>0.32550938940000002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1558.3751580000001</v>
      </c>
      <c r="F47" s="35">
        <v>91.249934289999999</v>
      </c>
      <c r="G47" s="37">
        <v>0.89111287019999996</v>
      </c>
      <c r="H47" s="38">
        <v>193.71693959999999</v>
      </c>
      <c r="I47" s="38">
        <v>54.627010820000002</v>
      </c>
      <c r="J47" s="39">
        <v>5.1901875309999998E-2</v>
      </c>
      <c r="K47" s="40">
        <v>423.38059170000002</v>
      </c>
      <c r="L47" s="38">
        <v>177.4745848</v>
      </c>
      <c r="M47" s="41">
        <v>0.29145776909999999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1516.201544</v>
      </c>
      <c r="F48" s="35">
        <v>99.305144549999994</v>
      </c>
      <c r="G48" s="37">
        <v>0.89013067130000001</v>
      </c>
      <c r="H48" s="38">
        <v>188.19752</v>
      </c>
      <c r="I48" s="38">
        <v>52.915612549999999</v>
      </c>
      <c r="J48" s="39">
        <v>4.6654229149999997E-2</v>
      </c>
      <c r="K48" s="40">
        <v>419.08113759999998</v>
      </c>
      <c r="L48" s="38">
        <v>174.2409802</v>
      </c>
      <c r="M48" s="41">
        <v>0.28318211700000001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1911.7040340000001</v>
      </c>
      <c r="F49" s="35">
        <v>140.29875630000001</v>
      </c>
      <c r="G49" s="37">
        <v>0.97967719109999996</v>
      </c>
      <c r="H49" s="38">
        <v>211.13258339999999</v>
      </c>
      <c r="I49" s="38">
        <v>79.638528350000001</v>
      </c>
      <c r="J49" s="39">
        <v>6.3486791799999998E-2</v>
      </c>
      <c r="K49" s="40">
        <v>418.23461639999999</v>
      </c>
      <c r="L49" s="38">
        <v>223.08571989999999</v>
      </c>
      <c r="M49" s="41">
        <v>0.29320549420000003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1865.014001</v>
      </c>
      <c r="F50" s="35">
        <v>141.3336099</v>
      </c>
      <c r="G50" s="37">
        <v>0.97956692499999998</v>
      </c>
      <c r="H50" s="38">
        <v>227.96836110000001</v>
      </c>
      <c r="I50" s="38">
        <v>84.862037709999996</v>
      </c>
      <c r="J50" s="39">
        <v>8.5479553230000005E-2</v>
      </c>
      <c r="K50" s="40">
        <v>443.80605200000002</v>
      </c>
      <c r="L50" s="38">
        <v>222.6983712</v>
      </c>
      <c r="M50" s="41">
        <v>0.32677377769999999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1679.72855</v>
      </c>
      <c r="F51" s="35">
        <v>115.1004272</v>
      </c>
      <c r="G51" s="37">
        <v>0.89522151849999998</v>
      </c>
      <c r="H51" s="38">
        <v>228.87622250000001</v>
      </c>
      <c r="I51" s="38">
        <v>79.172062109999999</v>
      </c>
      <c r="J51" s="39">
        <v>8.7619178460000002E-2</v>
      </c>
      <c r="K51" s="40">
        <v>456.01344749999998</v>
      </c>
      <c r="L51" s="38">
        <v>214.5895027</v>
      </c>
      <c r="M51" s="41">
        <v>0.33435301109999999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1694.5676960000001</v>
      </c>
      <c r="F52" s="35">
        <v>113.91079910000001</v>
      </c>
      <c r="G52" s="37">
        <v>0.89906076980000005</v>
      </c>
      <c r="H52" s="38">
        <v>220.021456</v>
      </c>
      <c r="I52" s="38">
        <v>78.00532527</v>
      </c>
      <c r="J52" s="39">
        <v>7.9503905420000007E-2</v>
      </c>
      <c r="K52" s="40">
        <v>446.48293139999998</v>
      </c>
      <c r="L52" s="38">
        <v>209.61422590000001</v>
      </c>
      <c r="M52" s="41">
        <v>0.3255801224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1822.917811</v>
      </c>
      <c r="F53" s="35">
        <v>116.3484493</v>
      </c>
      <c r="G53" s="37">
        <v>0.90229197999999999</v>
      </c>
      <c r="H53" s="38">
        <v>224.84866650000001</v>
      </c>
      <c r="I53" s="38">
        <v>75.119381430000004</v>
      </c>
      <c r="J53" s="39">
        <v>8.0164056659999997E-2</v>
      </c>
      <c r="K53" s="40">
        <v>426.67283099999997</v>
      </c>
      <c r="L53" s="38">
        <v>211.9703834</v>
      </c>
      <c r="M53" s="41">
        <v>0.30174528690000002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1840.3096399999999</v>
      </c>
      <c r="F54" s="35">
        <v>136.76170479999999</v>
      </c>
      <c r="G54" s="37">
        <v>0.98079587700000004</v>
      </c>
      <c r="H54" s="38">
        <v>216.56740730000001</v>
      </c>
      <c r="I54" s="38">
        <v>75.768769449999994</v>
      </c>
      <c r="J54" s="39">
        <v>6.8808989170000001E-2</v>
      </c>
      <c r="K54" s="40">
        <v>439.12688630000002</v>
      </c>
      <c r="L54" s="38">
        <v>213.9530183</v>
      </c>
      <c r="M54" s="41">
        <v>0.31620078340000002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1919.218228</v>
      </c>
      <c r="F55" s="35">
        <v>160.336817</v>
      </c>
      <c r="G55" s="37">
        <v>1.0183480140000001</v>
      </c>
      <c r="H55" s="38">
        <v>221.4351011</v>
      </c>
      <c r="I55" s="38">
        <v>85.530376720000007</v>
      </c>
      <c r="J55" s="39">
        <v>7.7530620499999994E-2</v>
      </c>
      <c r="K55" s="40">
        <v>431.05893520000001</v>
      </c>
      <c r="L55" s="38">
        <v>234.8434847</v>
      </c>
      <c r="M55" s="41">
        <v>0.31541222029999999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1865.3987079999999</v>
      </c>
      <c r="F56" s="35">
        <v>142.51438020000001</v>
      </c>
      <c r="G56" s="37">
        <v>0.98433378959999995</v>
      </c>
      <c r="H56" s="38">
        <v>213.50293360000001</v>
      </c>
      <c r="I56" s="38">
        <v>77.028003639999994</v>
      </c>
      <c r="J56" s="39">
        <v>6.5112735690000006E-2</v>
      </c>
      <c r="K56" s="40">
        <v>428.32198849999997</v>
      </c>
      <c r="L56" s="38">
        <v>217.2217364</v>
      </c>
      <c r="M56" s="41">
        <v>0.30448137289999999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1657.6787280000001</v>
      </c>
      <c r="F57" s="35">
        <v>126.483102</v>
      </c>
      <c r="G57" s="37">
        <v>0.954585507</v>
      </c>
      <c r="H57" s="38">
        <v>198.16030169999999</v>
      </c>
      <c r="I57" s="38">
        <v>62.747490409999997</v>
      </c>
      <c r="J57" s="39">
        <v>5.5206980019999997E-2</v>
      </c>
      <c r="K57" s="40">
        <v>432.1819041</v>
      </c>
      <c r="L57" s="38">
        <v>200.22036560000001</v>
      </c>
      <c r="M57" s="41">
        <v>0.30660502239999998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1805.2522610000001</v>
      </c>
      <c r="F58" s="35">
        <v>131.92381760000001</v>
      </c>
      <c r="G58" s="37">
        <v>0.91905608329999999</v>
      </c>
      <c r="H58" s="38">
        <v>235.7651242</v>
      </c>
      <c r="I58" s="38">
        <v>83.764010569999996</v>
      </c>
      <c r="J58" s="39">
        <v>9.4992794510000006E-2</v>
      </c>
      <c r="K58" s="40">
        <v>443.7801887</v>
      </c>
      <c r="L58" s="38">
        <v>225.84275589999999</v>
      </c>
      <c r="M58" s="41">
        <v>0.32378873650000001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1676.7019210000001</v>
      </c>
      <c r="F59" s="35">
        <v>99.326951789999995</v>
      </c>
      <c r="G59" s="37">
        <v>0.88745267589999999</v>
      </c>
      <c r="H59" s="38">
        <v>196.5764088</v>
      </c>
      <c r="I59" s="38">
        <v>60.767167569999998</v>
      </c>
      <c r="J59" s="39">
        <v>5.3161423520000001E-2</v>
      </c>
      <c r="K59" s="40">
        <v>427.98545799999999</v>
      </c>
      <c r="L59" s="38">
        <v>186.669884</v>
      </c>
      <c r="M59" s="41">
        <v>0.29916345789999998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1524.0626520000001</v>
      </c>
      <c r="F60" s="35">
        <v>93.331725840000004</v>
      </c>
      <c r="G60" s="37">
        <v>0.90531247560000006</v>
      </c>
      <c r="H60" s="38">
        <v>189.75993690000001</v>
      </c>
      <c r="I60" s="38">
        <v>50.550238370000002</v>
      </c>
      <c r="J60" s="39">
        <v>4.8819911539999997E-2</v>
      </c>
      <c r="K60" s="40">
        <v>420.73389229999998</v>
      </c>
      <c r="L60" s="38">
        <v>170.49221829999999</v>
      </c>
      <c r="M60" s="41">
        <v>0.28655875530000002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1588.9814679999999</v>
      </c>
      <c r="F61" s="35">
        <v>96.054197740000006</v>
      </c>
      <c r="G61" s="37">
        <v>0.84743689799999999</v>
      </c>
      <c r="H61" s="38">
        <v>229.12111110000001</v>
      </c>
      <c r="I61" s="38">
        <v>72.628766010000007</v>
      </c>
      <c r="J61" s="39">
        <v>8.9122016590000006E-2</v>
      </c>
      <c r="K61" s="40">
        <v>445.89507559999998</v>
      </c>
      <c r="L61" s="38">
        <v>195.68938560000001</v>
      </c>
      <c r="M61" s="41">
        <v>0.32299989569999998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1787.039528</v>
      </c>
      <c r="F62" s="35">
        <v>136.8104515</v>
      </c>
      <c r="G62" s="37">
        <v>0.95485382679999997</v>
      </c>
      <c r="H62" s="38">
        <v>212.7443103</v>
      </c>
      <c r="I62" s="38">
        <v>74.947187569999997</v>
      </c>
      <c r="J62" s="39">
        <v>6.4658222929999995E-2</v>
      </c>
      <c r="K62" s="40">
        <v>442.25878010000002</v>
      </c>
      <c r="L62" s="38">
        <v>208.78477649999999</v>
      </c>
      <c r="M62" s="41">
        <v>0.31586366269999999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1570.870844</v>
      </c>
      <c r="F63" s="35">
        <v>101.1354321</v>
      </c>
      <c r="G63" s="37">
        <v>0.91027902719999998</v>
      </c>
      <c r="H63" s="38">
        <v>193.6473603</v>
      </c>
      <c r="I63" s="38">
        <v>54.156650640000002</v>
      </c>
      <c r="J63" s="39">
        <v>5.0384864979999999E-2</v>
      </c>
      <c r="K63" s="40">
        <v>426.80354770000002</v>
      </c>
      <c r="L63" s="38">
        <v>179.4967126</v>
      </c>
      <c r="M63" s="41">
        <v>0.29372417410000001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1754.5412309999999</v>
      </c>
      <c r="F64" s="35">
        <v>120.721599</v>
      </c>
      <c r="G64" s="37">
        <v>0.91560593589999995</v>
      </c>
      <c r="H64" s="38">
        <v>207.38851769999999</v>
      </c>
      <c r="I64" s="38">
        <v>69.751821230000004</v>
      </c>
      <c r="J64" s="39">
        <v>5.8908532569999998E-2</v>
      </c>
      <c r="K64" s="40">
        <v>436.00120709999999</v>
      </c>
      <c r="L64" s="38">
        <v>204.76799099999999</v>
      </c>
      <c r="M64" s="41">
        <v>0.30931884269999999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1954.1487870000001</v>
      </c>
      <c r="F65" s="35">
        <v>167.55980210000001</v>
      </c>
      <c r="G65" s="37">
        <v>1.033560464</v>
      </c>
      <c r="H65" s="38">
        <v>248.132544</v>
      </c>
      <c r="I65" s="38">
        <v>100.8368322</v>
      </c>
      <c r="J65" s="39">
        <v>0.10756690200000001</v>
      </c>
      <c r="K65" s="40">
        <v>464.05723080000001</v>
      </c>
      <c r="L65" s="38">
        <v>248.43115929999999</v>
      </c>
      <c r="M65" s="41">
        <v>0.35628041910000002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1534.0346420000001</v>
      </c>
      <c r="F66" s="35">
        <v>92.825177339999996</v>
      </c>
      <c r="G66" s="37">
        <v>0.90094840929999997</v>
      </c>
      <c r="H66" s="38">
        <v>190.62843280000001</v>
      </c>
      <c r="I66" s="38">
        <v>51.215319780000002</v>
      </c>
      <c r="J66" s="39">
        <v>4.9724325229999998E-2</v>
      </c>
      <c r="K66" s="40">
        <v>420.75471959999999</v>
      </c>
      <c r="L66" s="38">
        <v>171.8584477</v>
      </c>
      <c r="M66" s="41">
        <v>0.2880937261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1905.2649799999999</v>
      </c>
      <c r="F67" s="35">
        <v>162.59952730000001</v>
      </c>
      <c r="G67" s="37">
        <v>1.02162273</v>
      </c>
      <c r="H67" s="38">
        <v>218.43328940000001</v>
      </c>
      <c r="I67" s="38">
        <v>81.841349649999998</v>
      </c>
      <c r="J67" s="39">
        <v>7.2332587670000004E-2</v>
      </c>
      <c r="K67" s="40">
        <v>439.14635060000001</v>
      </c>
      <c r="L67" s="38">
        <v>230.55071849999999</v>
      </c>
      <c r="M67" s="41">
        <v>0.32272883089999999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1897.705132</v>
      </c>
      <c r="F68" s="35">
        <v>157.61749169999999</v>
      </c>
      <c r="G68" s="37">
        <v>1.0055056899999999</v>
      </c>
      <c r="H68" s="38">
        <v>221.3955824</v>
      </c>
      <c r="I68" s="38">
        <v>82.554398390000003</v>
      </c>
      <c r="J68" s="39">
        <v>7.5178308560000004E-2</v>
      </c>
      <c r="K68" s="40">
        <v>438.81510709999998</v>
      </c>
      <c r="L68" s="38">
        <v>226.89634050000001</v>
      </c>
      <c r="M68" s="41">
        <v>0.32088840629999998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1861.773659</v>
      </c>
      <c r="F69" s="35">
        <v>142.65877510000001</v>
      </c>
      <c r="G69" s="37">
        <v>0.94121786910000005</v>
      </c>
      <c r="H69" s="38">
        <v>231.0608532</v>
      </c>
      <c r="I69" s="38">
        <v>85.809710600000003</v>
      </c>
      <c r="J69" s="39">
        <v>8.6129960960000002E-2</v>
      </c>
      <c r="K69" s="40">
        <v>434.96822200000003</v>
      </c>
      <c r="L69" s="38">
        <v>228.34731650000001</v>
      </c>
      <c r="M69" s="41">
        <v>0.3141916434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1875.4842289999999</v>
      </c>
      <c r="F70" s="35">
        <v>162.23838620000001</v>
      </c>
      <c r="G70" s="37">
        <v>1.0104985019999999</v>
      </c>
      <c r="H70" s="38">
        <v>211.6849321</v>
      </c>
      <c r="I70" s="38">
        <v>81.164647770000002</v>
      </c>
      <c r="J70" s="39">
        <v>6.3863802580000004E-2</v>
      </c>
      <c r="K70" s="40">
        <v>435.00423069999999</v>
      </c>
      <c r="L70" s="38">
        <v>226.7445889</v>
      </c>
      <c r="M70" s="41">
        <v>0.31491523269999999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1402.5225949999999</v>
      </c>
      <c r="F71" s="35">
        <v>69.361707019999997</v>
      </c>
      <c r="G71" s="37">
        <v>0.78979896309999997</v>
      </c>
      <c r="H71" s="38">
        <v>182.3392188</v>
      </c>
      <c r="I71" s="38">
        <v>48.463417149999998</v>
      </c>
      <c r="J71" s="39">
        <v>4.1703965689999997E-2</v>
      </c>
      <c r="K71" s="40">
        <v>404.46735380000001</v>
      </c>
      <c r="L71" s="38">
        <v>144.36187889999999</v>
      </c>
      <c r="M71" s="41">
        <v>0.25748671899999998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1309.1117260000001</v>
      </c>
      <c r="F72" s="35">
        <v>43.657959839999997</v>
      </c>
      <c r="G72" s="37">
        <v>0.73221015649999999</v>
      </c>
      <c r="H72" s="38">
        <v>212.91697970000001</v>
      </c>
      <c r="I72" s="38">
        <v>44.588429640000001</v>
      </c>
      <c r="J72" s="39">
        <v>6.7771791109999993E-2</v>
      </c>
      <c r="K72" s="40">
        <v>417.65739910000002</v>
      </c>
      <c r="L72" s="38">
        <v>123.4721589</v>
      </c>
      <c r="M72" s="41">
        <v>0.25245719579999998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1867.8897119999999</v>
      </c>
      <c r="F73" s="35">
        <v>138.99880870000001</v>
      </c>
      <c r="G73" s="37">
        <v>0.96226178969999998</v>
      </c>
      <c r="H73" s="38">
        <v>232.09901350000001</v>
      </c>
      <c r="I73" s="38">
        <v>85.172416589999997</v>
      </c>
      <c r="J73" s="39">
        <v>8.7739402379999998E-2</v>
      </c>
      <c r="K73" s="40">
        <v>441.17208440000002</v>
      </c>
      <c r="L73" s="38">
        <v>226.02208450000001</v>
      </c>
      <c r="M73" s="41">
        <v>0.32201822390000001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1765.4451759999999</v>
      </c>
      <c r="F74" s="35">
        <v>127.6338387</v>
      </c>
      <c r="G74" s="37">
        <v>0.92368169680000001</v>
      </c>
      <c r="H74" s="38">
        <v>232.65821270000001</v>
      </c>
      <c r="I74" s="38">
        <v>83.368156150000004</v>
      </c>
      <c r="J74" s="39">
        <v>8.9864341190000002E-2</v>
      </c>
      <c r="K74" s="40">
        <v>453.75452630000001</v>
      </c>
      <c r="L74" s="38">
        <v>221.66906090000001</v>
      </c>
      <c r="M74" s="41">
        <v>0.33462168510000001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1906.9452309999999</v>
      </c>
      <c r="F75" s="35">
        <v>155.7026084</v>
      </c>
      <c r="G75" s="37">
        <v>0.99670164319999999</v>
      </c>
      <c r="H75" s="38">
        <v>225.3249083</v>
      </c>
      <c r="I75" s="38">
        <v>85.971688029999996</v>
      </c>
      <c r="J75" s="39">
        <v>8.0589304850000001E-2</v>
      </c>
      <c r="K75" s="40">
        <v>436.32054470000003</v>
      </c>
      <c r="L75" s="38">
        <v>232.79391029999999</v>
      </c>
      <c r="M75" s="41">
        <v>0.32030076829999998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1784.607015</v>
      </c>
      <c r="F76" s="35">
        <v>126.0168036</v>
      </c>
      <c r="G76" s="37">
        <v>0.93394078950000003</v>
      </c>
      <c r="H76" s="38">
        <v>218.41223729999999</v>
      </c>
      <c r="I76" s="38">
        <v>77.919970989999996</v>
      </c>
      <c r="J76" s="39">
        <v>7.4809828940000003E-2</v>
      </c>
      <c r="K76" s="40">
        <v>439.9330693</v>
      </c>
      <c r="L76" s="38">
        <v>213.2209019</v>
      </c>
      <c r="M76" s="41">
        <v>0.32000560700000003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1888.6088560000001</v>
      </c>
      <c r="F77" s="35">
        <v>144.5096168</v>
      </c>
      <c r="G77" s="37">
        <v>0.95055215309999996</v>
      </c>
      <c r="H77" s="38">
        <v>226.8535052</v>
      </c>
      <c r="I77" s="38">
        <v>83.508479600000001</v>
      </c>
      <c r="J77" s="39">
        <v>8.1353881759999996E-2</v>
      </c>
      <c r="K77" s="40">
        <v>423.72720249999998</v>
      </c>
      <c r="L77" s="38">
        <v>224.41556259999999</v>
      </c>
      <c r="M77" s="41">
        <v>0.30128399859999999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1767.3209300000001</v>
      </c>
      <c r="F78" s="35">
        <v>129.72087450000001</v>
      </c>
      <c r="G78" s="37">
        <v>0.90396546239999997</v>
      </c>
      <c r="H78" s="38">
        <v>203.67551370000001</v>
      </c>
      <c r="I78" s="38">
        <v>67.971862360000003</v>
      </c>
      <c r="J78" s="39">
        <v>5.2579598310000003E-2</v>
      </c>
      <c r="K78" s="40">
        <v>434.70240539999998</v>
      </c>
      <c r="L78" s="38">
        <v>204.57411400000001</v>
      </c>
      <c r="M78" s="41">
        <v>0.3054622776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1838.5469680000001</v>
      </c>
      <c r="F79" s="35">
        <v>147.6859809</v>
      </c>
      <c r="G79" s="37">
        <v>0.96685726549999995</v>
      </c>
      <c r="H79" s="38">
        <v>212.62177310000001</v>
      </c>
      <c r="I79" s="38">
        <v>75.967749400000002</v>
      </c>
      <c r="J79" s="39">
        <v>6.3841726749999994E-2</v>
      </c>
      <c r="K79" s="40">
        <v>438.21616369999998</v>
      </c>
      <c r="L79" s="38">
        <v>217.77089040000001</v>
      </c>
      <c r="M79" s="41">
        <v>0.315902505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1670.0002870000001</v>
      </c>
      <c r="F80" s="35">
        <v>97.323082589999999</v>
      </c>
      <c r="G80" s="37">
        <v>0.84135275460000003</v>
      </c>
      <c r="H80" s="38">
        <v>205.98662630000001</v>
      </c>
      <c r="I80" s="38">
        <v>66.793925810000005</v>
      </c>
      <c r="J80" s="39">
        <v>5.9521117140000003E-2</v>
      </c>
      <c r="K80" s="40">
        <v>430.14232390000001</v>
      </c>
      <c r="L80" s="38">
        <v>192.40855479999999</v>
      </c>
      <c r="M80" s="41">
        <v>0.29883485440000002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1820.795104</v>
      </c>
      <c r="F81" s="35">
        <v>169.14295290000001</v>
      </c>
      <c r="G81" s="37">
        <v>1.014185079</v>
      </c>
      <c r="H81" s="38">
        <v>201.47470100000001</v>
      </c>
      <c r="I81" s="38">
        <v>77.275211619999993</v>
      </c>
      <c r="J81" s="39">
        <v>6.0397996099999997E-2</v>
      </c>
      <c r="K81" s="40">
        <v>433.70060160000003</v>
      </c>
      <c r="L81" s="38">
        <v>223.65668410000001</v>
      </c>
      <c r="M81" s="41">
        <v>0.321819831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1845.0589199999999</v>
      </c>
      <c r="F82" s="35">
        <v>156.6471421</v>
      </c>
      <c r="G82" s="37">
        <v>0.96699015789999998</v>
      </c>
      <c r="H82" s="38">
        <v>242.0269777</v>
      </c>
      <c r="I82" s="38">
        <v>91.785780000000003</v>
      </c>
      <c r="J82" s="39">
        <v>0.1010141895</v>
      </c>
      <c r="K82" s="40">
        <v>457.58468770000002</v>
      </c>
      <c r="L82" s="38">
        <v>244.046212</v>
      </c>
      <c r="M82" s="41">
        <v>0.3409732962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1560.9494030000001</v>
      </c>
      <c r="F83" s="35">
        <v>72.425584939999993</v>
      </c>
      <c r="G83" s="37">
        <v>0.74285631939999996</v>
      </c>
      <c r="H83" s="38">
        <v>195.72585620000001</v>
      </c>
      <c r="I83" s="38">
        <v>56.286979819999999</v>
      </c>
      <c r="J83" s="39">
        <v>4.861791612E-2</v>
      </c>
      <c r="K83" s="40">
        <v>428.33547800000002</v>
      </c>
      <c r="L83" s="38">
        <v>170.6461391</v>
      </c>
      <c r="M83" s="41">
        <v>0.28520844410000001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1892.926821</v>
      </c>
      <c r="F84" s="35">
        <v>143.76590949999999</v>
      </c>
      <c r="G84" s="37">
        <v>0.97083214600000001</v>
      </c>
      <c r="H84" s="38">
        <v>219.39851719999999</v>
      </c>
      <c r="I84" s="38">
        <v>81.877447270000005</v>
      </c>
      <c r="J84" s="39">
        <v>7.4509349109999998E-2</v>
      </c>
      <c r="K84" s="40">
        <v>418.19186810000002</v>
      </c>
      <c r="L84" s="38">
        <v>223.36035519999999</v>
      </c>
      <c r="M84" s="41">
        <v>0.29297546419999998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1898.857125</v>
      </c>
      <c r="F85" s="35">
        <v>146.08323540000001</v>
      </c>
      <c r="G85" s="37">
        <v>0.98011466780000001</v>
      </c>
      <c r="H85" s="38">
        <v>248.51374480000001</v>
      </c>
      <c r="I85" s="38">
        <v>93.921609070000002</v>
      </c>
      <c r="J85" s="39">
        <v>0.10497684910000001</v>
      </c>
      <c r="K85" s="40">
        <v>464.92215529999999</v>
      </c>
      <c r="L85" s="38">
        <v>237.49326500000001</v>
      </c>
      <c r="M85" s="41">
        <v>0.35032744440000002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1919.124433</v>
      </c>
      <c r="F86" s="35">
        <v>155.35497430000001</v>
      </c>
      <c r="G86" s="37">
        <v>0.98690894360000003</v>
      </c>
      <c r="H86" s="38">
        <v>215.80930910000001</v>
      </c>
      <c r="I86" s="38">
        <v>82.423570920000003</v>
      </c>
      <c r="J86" s="39">
        <v>6.7651209779999999E-2</v>
      </c>
      <c r="K86" s="40">
        <v>425.55752059999998</v>
      </c>
      <c r="L86" s="38">
        <v>230.54325940000001</v>
      </c>
      <c r="M86" s="41">
        <v>0.30501209559999998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1753.290606</v>
      </c>
      <c r="F87" s="35">
        <v>150.12173670000001</v>
      </c>
      <c r="G87" s="37">
        <v>0.99797308330000001</v>
      </c>
      <c r="H87" s="38">
        <v>200.15741059999999</v>
      </c>
      <c r="I87" s="38">
        <v>72.886251779999995</v>
      </c>
      <c r="J87" s="39">
        <v>5.9273153289999998E-2</v>
      </c>
      <c r="K87" s="40">
        <v>438.44388420000001</v>
      </c>
      <c r="L87" s="38">
        <v>217.33029680000001</v>
      </c>
      <c r="M87" s="41">
        <v>0.32002296810000003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1819.7025020000001</v>
      </c>
      <c r="F88" s="35">
        <v>131.94920740000001</v>
      </c>
      <c r="G88" s="37">
        <v>0.93304644690000005</v>
      </c>
      <c r="H88" s="38">
        <v>243.4683474</v>
      </c>
      <c r="I88" s="38">
        <v>83.349000410000002</v>
      </c>
      <c r="J88" s="39">
        <v>0.1032340293</v>
      </c>
      <c r="K88" s="40">
        <v>457.57887469999997</v>
      </c>
      <c r="L88" s="38">
        <v>227.8079851</v>
      </c>
      <c r="M88" s="41">
        <v>0.33778442749999998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1835.3424809999999</v>
      </c>
      <c r="F89" s="35">
        <v>132.68694730000001</v>
      </c>
      <c r="G89" s="37">
        <v>0.94089682600000002</v>
      </c>
      <c r="H89" s="38">
        <v>237.27941989999999</v>
      </c>
      <c r="I89" s="38">
        <v>85.783360479999999</v>
      </c>
      <c r="J89" s="39">
        <v>9.3696986369999999E-2</v>
      </c>
      <c r="K89" s="40">
        <v>449.9317049</v>
      </c>
      <c r="L89" s="38">
        <v>222.95692829999999</v>
      </c>
      <c r="M89" s="41">
        <v>0.33257793819999998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1886.2638300000001</v>
      </c>
      <c r="F90" s="35">
        <v>167.02671960000001</v>
      </c>
      <c r="G90" s="37">
        <v>1.001725153</v>
      </c>
      <c r="H90" s="38">
        <v>217.38006909999999</v>
      </c>
      <c r="I90" s="38">
        <v>81.499402000000003</v>
      </c>
      <c r="J90" s="39">
        <v>6.9154775870000004E-2</v>
      </c>
      <c r="K90" s="40">
        <v>441.73451019999999</v>
      </c>
      <c r="L90" s="38">
        <v>227.42160630000001</v>
      </c>
      <c r="M90" s="41">
        <v>0.32256389800000002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EA22453-7A1D-4406-BAD3-6AB081D0A322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9A5BBD72-43B8-409A-B8FF-6C08B1270790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CF7C78D2-85AC-4CEC-839D-FBB3AAE4BC29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1C709074-8455-44C0-826E-929FFE972CDA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A2912E26-2AA6-47FD-BD76-E5CF34ABDACB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39DB1F91-1956-4EC8-BAD3-15BB1E889A49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D9E910D1-664F-455C-9917-546738A17A47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DA911916-4677-43C2-BF7B-2565597BF3E4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CF1C533A-F8F6-437E-9D6C-04EC352DC36B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27C7F53B-54B8-46E0-991B-5F4BBCF98242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7131620D-73A5-4531-B44F-FC20168D472B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F620815A-9559-4DB1-870C-DFB9D7F8A65D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Y1001"/>
  <sheetViews>
    <sheetView workbookViewId="0"/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1693.1581089611043</v>
      </c>
      <c r="F3" s="35">
        <f t="shared" ref="F3:M3" si="0">SUMPRODUCT($D$4:$D$102, F$4:F$102)</f>
        <v>120.2768375077559</v>
      </c>
      <c r="G3" s="36">
        <f t="shared" si="0"/>
        <v>0.91770730485885565</v>
      </c>
      <c r="H3" s="35">
        <f t="shared" si="0"/>
        <v>72.744703828681438</v>
      </c>
      <c r="I3" s="35">
        <f t="shared" si="0"/>
        <v>32.661225563226026</v>
      </c>
      <c r="J3" s="36">
        <f t="shared" si="0"/>
        <v>4.1987126994835998E-2</v>
      </c>
      <c r="K3" s="35">
        <f t="shared" si="0"/>
        <v>166.198326883432</v>
      </c>
      <c r="L3" s="35">
        <f t="shared" si="0"/>
        <v>89.860981262429647</v>
      </c>
      <c r="M3" s="36">
        <f t="shared" si="0"/>
        <v>0.11562937721675216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1407.205596</v>
      </c>
      <c r="F4" s="35">
        <v>57.060090260000003</v>
      </c>
      <c r="G4" s="37">
        <v>0.75129701110000002</v>
      </c>
      <c r="H4" s="38">
        <v>34.779166330000002</v>
      </c>
      <c r="I4" s="38">
        <v>13.13045979</v>
      </c>
      <c r="J4" s="39">
        <v>-6.9836461859999997E-3</v>
      </c>
      <c r="K4" s="40">
        <v>140.46873070000001</v>
      </c>
      <c r="L4" s="38">
        <v>53.310702990000003</v>
      </c>
      <c r="M4" s="41">
        <v>7.7567188849999996E-2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1753.888025</v>
      </c>
      <c r="F5" s="35">
        <v>112.7655987</v>
      </c>
      <c r="G5" s="37">
        <v>0.88553253489999995</v>
      </c>
      <c r="H5" s="38">
        <v>65.602721979999998</v>
      </c>
      <c r="I5" s="38">
        <v>25.848827839999998</v>
      </c>
      <c r="J5" s="39">
        <v>2.7259961940000001E-2</v>
      </c>
      <c r="K5" s="40">
        <v>172.40086669999999</v>
      </c>
      <c r="L5" s="38">
        <v>91.348142620000004</v>
      </c>
      <c r="M5" s="41">
        <v>0.11679435320000001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1514.0209420000001</v>
      </c>
      <c r="F6" s="35">
        <v>86.816695879999997</v>
      </c>
      <c r="G6" s="37">
        <v>0.87269689650000004</v>
      </c>
      <c r="H6" s="38">
        <v>52.95944995</v>
      </c>
      <c r="I6" s="38">
        <v>16.46278028</v>
      </c>
      <c r="J6" s="39">
        <v>6.3428502800000003E-3</v>
      </c>
      <c r="K6" s="40">
        <v>138.05592060000001</v>
      </c>
      <c r="L6" s="38">
        <v>58.190587520000001</v>
      </c>
      <c r="M6" s="41">
        <v>7.4614420419999994E-2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1351.381633</v>
      </c>
      <c r="F7" s="35">
        <v>62.78818879</v>
      </c>
      <c r="G7" s="37">
        <v>0.79105873699999996</v>
      </c>
      <c r="H7" s="38">
        <v>32.315477469999998</v>
      </c>
      <c r="I7" s="38">
        <v>7.8545800689999998</v>
      </c>
      <c r="J7" s="39">
        <v>-1.041961116E-2</v>
      </c>
      <c r="K7" s="40">
        <v>118.6468915</v>
      </c>
      <c r="L7" s="38">
        <v>37.298894259999997</v>
      </c>
      <c r="M7" s="41">
        <v>4.9638646549999998E-2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1626.3761509999999</v>
      </c>
      <c r="F8" s="35">
        <v>100.0482705</v>
      </c>
      <c r="G8" s="37">
        <v>0.86326329909999999</v>
      </c>
      <c r="H8" s="38">
        <v>61.323147550000002</v>
      </c>
      <c r="I8" s="38">
        <v>25.74756103</v>
      </c>
      <c r="J8" s="39">
        <v>2.2533298189999999E-2</v>
      </c>
      <c r="K8" s="40">
        <v>158.73139549999999</v>
      </c>
      <c r="L8" s="38">
        <v>87.180981020000004</v>
      </c>
      <c r="M8" s="41">
        <v>0.1089982026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1742.1042580000001</v>
      </c>
      <c r="F9" s="35">
        <v>141.55551819999999</v>
      </c>
      <c r="G9" s="37">
        <v>0.95645652160000005</v>
      </c>
      <c r="H9" s="38">
        <v>73.41959876</v>
      </c>
      <c r="I9" s="38">
        <v>36.470141980000001</v>
      </c>
      <c r="J9" s="39">
        <v>4.187766985E-2</v>
      </c>
      <c r="K9" s="40">
        <v>179.0281592</v>
      </c>
      <c r="L9" s="38">
        <v>106.9064193</v>
      </c>
      <c r="M9" s="41">
        <v>0.1348155664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1851.6492169999999</v>
      </c>
      <c r="F10" s="35">
        <v>149.1728967</v>
      </c>
      <c r="G10" s="37">
        <v>0.99292195409999995</v>
      </c>
      <c r="H10" s="38">
        <v>88.936258210000005</v>
      </c>
      <c r="I10" s="38">
        <v>45.137718730000003</v>
      </c>
      <c r="J10" s="39">
        <v>7.1031628400000005E-2</v>
      </c>
      <c r="K10" s="40">
        <v>185.18170699999999</v>
      </c>
      <c r="L10" s="38">
        <v>114.5856112</v>
      </c>
      <c r="M10" s="41">
        <v>0.1451678998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1828.9736579999999</v>
      </c>
      <c r="F11" s="35">
        <v>144.02516460000001</v>
      </c>
      <c r="G11" s="37">
        <v>0.96565085080000002</v>
      </c>
      <c r="H11" s="38">
        <v>91.272388789999994</v>
      </c>
      <c r="I11" s="38">
        <v>48.219814829999997</v>
      </c>
      <c r="J11" s="39">
        <v>7.2005694489999994E-2</v>
      </c>
      <c r="K11" s="40">
        <v>189.68289329999999</v>
      </c>
      <c r="L11" s="38">
        <v>117.2128452</v>
      </c>
      <c r="M11" s="41">
        <v>0.14851315449999999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1339.667862</v>
      </c>
      <c r="F12" s="35">
        <v>56.44599152</v>
      </c>
      <c r="G12" s="37">
        <v>0.771934024</v>
      </c>
      <c r="H12" s="38">
        <v>35.052158990000002</v>
      </c>
      <c r="I12" s="38">
        <v>10.992079929999999</v>
      </c>
      <c r="J12" s="39">
        <v>-6.5425270850000003E-3</v>
      </c>
      <c r="K12" s="40">
        <v>137.0402455</v>
      </c>
      <c r="L12" s="38">
        <v>48.251562309999997</v>
      </c>
      <c r="M12" s="41">
        <v>7.2150335560000001E-2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1803.1780409999999</v>
      </c>
      <c r="F13" s="35">
        <v>121.37116349999999</v>
      </c>
      <c r="G13" s="37">
        <v>0.92309367200000003</v>
      </c>
      <c r="H13" s="38">
        <v>78.530585549999998</v>
      </c>
      <c r="I13" s="38">
        <v>35.852375979999998</v>
      </c>
      <c r="J13" s="39">
        <v>4.894368642E-2</v>
      </c>
      <c r="K13" s="40">
        <v>176.82805959999999</v>
      </c>
      <c r="L13" s="38">
        <v>99.831282139999999</v>
      </c>
      <c r="M13" s="41">
        <v>0.13094626479999999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1475.345705</v>
      </c>
      <c r="F14" s="35">
        <v>63.412823869999997</v>
      </c>
      <c r="G14" s="37">
        <v>0.76314379249999997</v>
      </c>
      <c r="H14" s="38">
        <v>39.216936660000002</v>
      </c>
      <c r="I14" s="38">
        <v>14.743799879999999</v>
      </c>
      <c r="J14" s="39">
        <v>-2.0244258830000002E-3</v>
      </c>
      <c r="K14" s="40">
        <v>137.62658949999999</v>
      </c>
      <c r="L14" s="38">
        <v>56.216024400000002</v>
      </c>
      <c r="M14" s="41">
        <v>8.0749747129999994E-2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1801.670799</v>
      </c>
      <c r="F15" s="35">
        <v>147.9574336</v>
      </c>
      <c r="G15" s="37">
        <v>0.97641033740000005</v>
      </c>
      <c r="H15" s="38">
        <v>79.83366418</v>
      </c>
      <c r="I15" s="38">
        <v>40.323104950000001</v>
      </c>
      <c r="J15" s="39">
        <v>5.1935264320000001E-2</v>
      </c>
      <c r="K15" s="40">
        <v>179.78635650000001</v>
      </c>
      <c r="L15" s="38">
        <v>112.79595689999999</v>
      </c>
      <c r="M15" s="41">
        <v>0.13950538870000001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1661.2105879999999</v>
      </c>
      <c r="F16" s="35">
        <v>104.4292816</v>
      </c>
      <c r="G16" s="37">
        <v>0.84239519519999995</v>
      </c>
      <c r="H16" s="38">
        <v>54.669901340000003</v>
      </c>
      <c r="I16" s="38">
        <v>20.446455759999999</v>
      </c>
      <c r="J16" s="39">
        <v>1.658957724E-2</v>
      </c>
      <c r="K16" s="40">
        <v>152.93072530000001</v>
      </c>
      <c r="L16" s="38">
        <v>80.531446270000004</v>
      </c>
      <c r="M16" s="41">
        <v>0.102418247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1629.6122760000001</v>
      </c>
      <c r="F17" s="35">
        <v>124.7343975</v>
      </c>
      <c r="G17" s="37">
        <v>0.94677218620000003</v>
      </c>
      <c r="H17" s="38">
        <v>60.077815270000002</v>
      </c>
      <c r="I17" s="38">
        <v>21.865182399999998</v>
      </c>
      <c r="J17" s="39">
        <v>1.402571922E-2</v>
      </c>
      <c r="K17" s="40">
        <v>147.33154429999999</v>
      </c>
      <c r="L17" s="38">
        <v>74.134939770000003</v>
      </c>
      <c r="M17" s="41">
        <v>8.7468005599999996E-2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1399.4605349999999</v>
      </c>
      <c r="F18" s="35">
        <v>67.569276239999994</v>
      </c>
      <c r="G18" s="37">
        <v>0.83025233210000005</v>
      </c>
      <c r="H18" s="38">
        <v>36.389878019999998</v>
      </c>
      <c r="I18" s="38">
        <v>10.12939415</v>
      </c>
      <c r="J18" s="39">
        <v>-6.0184413179999998E-3</v>
      </c>
      <c r="K18" s="40">
        <v>123.38684809999999</v>
      </c>
      <c r="L18" s="38">
        <v>40.956080630000002</v>
      </c>
      <c r="M18" s="41">
        <v>5.6855292869999997E-2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1000.615909</v>
      </c>
      <c r="F19" s="35">
        <v>3.5175697800000001</v>
      </c>
      <c r="G19" s="37">
        <v>0.6121062048</v>
      </c>
      <c r="H19" s="38">
        <v>26.81333966</v>
      </c>
      <c r="I19" s="38">
        <v>2.9731830119999998</v>
      </c>
      <c r="J19" s="39">
        <v>-1.099917647E-2</v>
      </c>
      <c r="K19" s="40">
        <v>99.952797410000002</v>
      </c>
      <c r="L19" s="38">
        <v>4.4359821799999999</v>
      </c>
      <c r="M19" s="41">
        <v>2.7263572789999999E-2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1800.3830700000001</v>
      </c>
      <c r="F20" s="35">
        <v>135.93544790000001</v>
      </c>
      <c r="G20" s="37">
        <v>0.93874123669999998</v>
      </c>
      <c r="H20" s="38">
        <v>97.587928759999997</v>
      </c>
      <c r="I20" s="38">
        <v>51.266607139999998</v>
      </c>
      <c r="J20" s="39">
        <v>8.2905412619999994E-2</v>
      </c>
      <c r="K20" s="40">
        <v>191.1148163</v>
      </c>
      <c r="L20" s="38">
        <v>117.0529705</v>
      </c>
      <c r="M20" s="41">
        <v>0.15178490950000001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1509.2405679999999</v>
      </c>
      <c r="F21" s="35">
        <v>72.176275009999998</v>
      </c>
      <c r="G21" s="37">
        <v>0.82004036820000004</v>
      </c>
      <c r="H21" s="38">
        <v>45.560837159999998</v>
      </c>
      <c r="I21" s="38">
        <v>18.07408328</v>
      </c>
      <c r="J21" s="39">
        <v>4.1306256939999996E-3</v>
      </c>
      <c r="K21" s="40">
        <v>146.74654849999999</v>
      </c>
      <c r="L21" s="38">
        <v>67.76081843</v>
      </c>
      <c r="M21" s="41">
        <v>9.1570274199999996E-2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1821.37996</v>
      </c>
      <c r="F22" s="35">
        <v>127.70839100000001</v>
      </c>
      <c r="G22" s="37">
        <v>0.93325400830000005</v>
      </c>
      <c r="H22" s="38">
        <v>69.204462190000001</v>
      </c>
      <c r="I22" s="38">
        <v>30.046241569999999</v>
      </c>
      <c r="J22" s="39">
        <v>3.8867683870000003E-2</v>
      </c>
      <c r="K22" s="40">
        <v>173.29660709999999</v>
      </c>
      <c r="L22" s="38">
        <v>95.924058630000005</v>
      </c>
      <c r="M22" s="41">
        <v>0.1227238828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1750.173256</v>
      </c>
      <c r="F23" s="35">
        <v>119.9941941</v>
      </c>
      <c r="G23" s="37">
        <v>0.85405086330000002</v>
      </c>
      <c r="H23" s="38">
        <v>73.406371329999999</v>
      </c>
      <c r="I23" s="38">
        <v>30.932226750000002</v>
      </c>
      <c r="J23" s="39">
        <v>4.6248106380000001E-2</v>
      </c>
      <c r="K23" s="40">
        <v>175.6765365</v>
      </c>
      <c r="L23" s="38">
        <v>90.167893509999999</v>
      </c>
      <c r="M23" s="41">
        <v>0.1207262934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1638.81</v>
      </c>
      <c r="F24" s="35">
        <v>91.945519640000001</v>
      </c>
      <c r="G24" s="37">
        <v>0.85802523909999995</v>
      </c>
      <c r="H24" s="38">
        <v>58.891015189999997</v>
      </c>
      <c r="I24" s="38">
        <v>23.15146017</v>
      </c>
      <c r="J24" s="39">
        <v>1.848053148E-2</v>
      </c>
      <c r="K24" s="40">
        <v>159.95325589999999</v>
      </c>
      <c r="L24" s="38">
        <v>78.653137209999997</v>
      </c>
      <c r="M24" s="41">
        <v>0.10504068480000001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1840.8756249999999</v>
      </c>
      <c r="F25" s="35">
        <v>134.2804884</v>
      </c>
      <c r="G25" s="37">
        <v>0.95487990479999996</v>
      </c>
      <c r="H25" s="38">
        <v>90.828665380000004</v>
      </c>
      <c r="I25" s="38">
        <v>42.888778160000001</v>
      </c>
      <c r="J25" s="39">
        <v>7.3672079939999996E-2</v>
      </c>
      <c r="K25" s="40">
        <v>186.320637</v>
      </c>
      <c r="L25" s="38">
        <v>108.73660529999999</v>
      </c>
      <c r="M25" s="41">
        <v>0.14358510969999999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1723.06214</v>
      </c>
      <c r="F26" s="35">
        <v>109.9100476</v>
      </c>
      <c r="G26" s="37">
        <v>0.86013640790000001</v>
      </c>
      <c r="H26" s="38">
        <v>68.745498780000005</v>
      </c>
      <c r="I26" s="38">
        <v>25.9156455</v>
      </c>
      <c r="J26" s="39">
        <v>3.7817666620000003E-2</v>
      </c>
      <c r="K26" s="40">
        <v>175.52546799999999</v>
      </c>
      <c r="L26" s="38">
        <v>75.561515049999997</v>
      </c>
      <c r="M26" s="41">
        <v>0.1111188316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1804.8184960000001</v>
      </c>
      <c r="F27" s="35">
        <v>119.4979022</v>
      </c>
      <c r="G27" s="37">
        <v>0.90578776080000001</v>
      </c>
      <c r="H27" s="38">
        <v>82.109163670000001</v>
      </c>
      <c r="I27" s="38">
        <v>34.862368539999999</v>
      </c>
      <c r="J27" s="39">
        <v>5.9937733850000001E-2</v>
      </c>
      <c r="K27" s="40">
        <v>181.3189855</v>
      </c>
      <c r="L27" s="38">
        <v>94.788629290000003</v>
      </c>
      <c r="M27" s="41">
        <v>0.1308545159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1760.0044780000001</v>
      </c>
      <c r="F28" s="35">
        <v>128.8747036</v>
      </c>
      <c r="G28" s="37">
        <v>0.89245352180000004</v>
      </c>
      <c r="H28" s="38">
        <v>67.956238260000006</v>
      </c>
      <c r="I28" s="38">
        <v>29.16596079</v>
      </c>
      <c r="J28" s="39">
        <v>3.7632072519999997E-2</v>
      </c>
      <c r="K28" s="40">
        <v>172.61497919999999</v>
      </c>
      <c r="L28" s="38">
        <v>93.39563742</v>
      </c>
      <c r="M28" s="41">
        <v>0.1188286093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1689.0957559999999</v>
      </c>
      <c r="F29" s="35">
        <v>124.7123759</v>
      </c>
      <c r="G29" s="37">
        <v>0.93221624309999995</v>
      </c>
      <c r="H29" s="38">
        <v>64.628531580000001</v>
      </c>
      <c r="I29" s="38">
        <v>27.79155755</v>
      </c>
      <c r="J29" s="39">
        <v>2.5229481729999999E-2</v>
      </c>
      <c r="K29" s="40">
        <v>168.5703475</v>
      </c>
      <c r="L29" s="38">
        <v>93.603466269999998</v>
      </c>
      <c r="M29" s="41">
        <v>0.1195029267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1780.7310419999999</v>
      </c>
      <c r="F30" s="35">
        <v>112.5273881</v>
      </c>
      <c r="G30" s="37">
        <v>0.9080776626</v>
      </c>
      <c r="H30" s="38">
        <v>72.390466200000006</v>
      </c>
      <c r="I30" s="38">
        <v>29.979825640000001</v>
      </c>
      <c r="J30" s="39">
        <v>3.8252182250000002E-2</v>
      </c>
      <c r="K30" s="40">
        <v>170.77796570000001</v>
      </c>
      <c r="L30" s="38">
        <v>92.367538019999998</v>
      </c>
      <c r="M30" s="41">
        <v>0.1220033195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1757.8324640000001</v>
      </c>
      <c r="F31" s="35">
        <v>110.69428189999999</v>
      </c>
      <c r="G31" s="37">
        <v>0.85753691460000003</v>
      </c>
      <c r="H31" s="38">
        <v>65.308022219999998</v>
      </c>
      <c r="I31" s="38">
        <v>23.173405169999999</v>
      </c>
      <c r="J31" s="39">
        <v>2.8702798849999999E-2</v>
      </c>
      <c r="K31" s="40">
        <v>173.6480057</v>
      </c>
      <c r="L31" s="38">
        <v>67.631802269999994</v>
      </c>
      <c r="M31" s="41">
        <v>0.10030940520000001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1429.0694129999999</v>
      </c>
      <c r="F32" s="35">
        <v>61.725812910000002</v>
      </c>
      <c r="G32" s="37">
        <v>0.81493810229999997</v>
      </c>
      <c r="H32" s="38">
        <v>40.61590442</v>
      </c>
      <c r="I32" s="38">
        <v>13.83563318</v>
      </c>
      <c r="J32" s="39">
        <v>-3.136454736E-3</v>
      </c>
      <c r="K32" s="40">
        <v>136.41695340000001</v>
      </c>
      <c r="L32" s="38">
        <v>50.133253289999999</v>
      </c>
      <c r="M32" s="41">
        <v>7.3258018430000002E-2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1639.6238430000001</v>
      </c>
      <c r="F33" s="35">
        <v>99.483788160000003</v>
      </c>
      <c r="G33" s="37">
        <v>0.849335057</v>
      </c>
      <c r="H33" s="38">
        <v>57.120007630000003</v>
      </c>
      <c r="I33" s="38">
        <v>21.26369004</v>
      </c>
      <c r="J33" s="39">
        <v>1.8552251969999999E-2</v>
      </c>
      <c r="K33" s="40">
        <v>152.6776974</v>
      </c>
      <c r="L33" s="38">
        <v>80.530964990000001</v>
      </c>
      <c r="M33" s="41">
        <v>0.103120208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1364.5674059999999</v>
      </c>
      <c r="F34" s="35">
        <v>53.208697319999999</v>
      </c>
      <c r="G34" s="37">
        <v>0.77712797109999998</v>
      </c>
      <c r="H34" s="38">
        <v>23.423447960000001</v>
      </c>
      <c r="I34" s="38">
        <v>8.2725724219999996</v>
      </c>
      <c r="J34" s="39">
        <v>-1.7838180509999999E-2</v>
      </c>
      <c r="K34" s="40">
        <v>126.2169256</v>
      </c>
      <c r="L34" s="38">
        <v>41.376764389999998</v>
      </c>
      <c r="M34" s="41">
        <v>5.9161307320000002E-2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1793.4442469999999</v>
      </c>
      <c r="F35" s="35">
        <v>128.91826699999999</v>
      </c>
      <c r="G35" s="37">
        <v>0.93127428010000002</v>
      </c>
      <c r="H35" s="38">
        <v>100.8408171</v>
      </c>
      <c r="I35" s="38">
        <v>50.36304569</v>
      </c>
      <c r="J35" s="39">
        <v>8.7838806929999999E-2</v>
      </c>
      <c r="K35" s="40">
        <v>193.54488069999999</v>
      </c>
      <c r="L35" s="38">
        <v>113.323055</v>
      </c>
      <c r="M35" s="41">
        <v>0.15147470909999999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1547.876422</v>
      </c>
      <c r="F36" s="35">
        <v>91.287604380000005</v>
      </c>
      <c r="G36" s="37">
        <v>0.81748055890000004</v>
      </c>
      <c r="H36" s="38">
        <v>51.077317370000003</v>
      </c>
      <c r="I36" s="38">
        <v>19.757026719999999</v>
      </c>
      <c r="J36" s="39">
        <v>1.137270399E-2</v>
      </c>
      <c r="K36" s="40">
        <v>143.88836749999999</v>
      </c>
      <c r="L36" s="38">
        <v>76.053211259999998</v>
      </c>
      <c r="M36" s="41">
        <v>9.5478404530000005E-2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1780.4045980000001</v>
      </c>
      <c r="F37" s="35">
        <v>124.8282772</v>
      </c>
      <c r="G37" s="37">
        <v>0.94261667689999995</v>
      </c>
      <c r="H37" s="38">
        <v>77.39424975</v>
      </c>
      <c r="I37" s="38">
        <v>35.806043670000001</v>
      </c>
      <c r="J37" s="39">
        <v>4.6404624310000003E-2</v>
      </c>
      <c r="K37" s="40">
        <v>175.19293640000001</v>
      </c>
      <c r="L37" s="38">
        <v>104.3251116</v>
      </c>
      <c r="M37" s="41">
        <v>0.1317168252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1409.1551710000001</v>
      </c>
      <c r="F38" s="35">
        <v>86.195678659999999</v>
      </c>
      <c r="G38" s="37">
        <v>0.81686052229999995</v>
      </c>
      <c r="H38" s="38">
        <v>62.00766745</v>
      </c>
      <c r="I38" s="38">
        <v>18.37770982</v>
      </c>
      <c r="J38" s="39">
        <v>1.8578351690000001E-2</v>
      </c>
      <c r="K38" s="40">
        <v>124.3878763</v>
      </c>
      <c r="L38" s="38">
        <v>44.09002547</v>
      </c>
      <c r="M38" s="41">
        <v>5.5627005520000002E-2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1306.5641619999999</v>
      </c>
      <c r="F39" s="35">
        <v>48.083648539999999</v>
      </c>
      <c r="G39" s="37">
        <v>0.74303373630000003</v>
      </c>
      <c r="H39" s="38">
        <v>23.19366028</v>
      </c>
      <c r="I39" s="38">
        <v>5.1307630059999996</v>
      </c>
      <c r="J39" s="39">
        <v>-1.83869371E-2</v>
      </c>
      <c r="K39" s="40">
        <v>108.060301</v>
      </c>
      <c r="L39" s="38">
        <v>29.936080690000001</v>
      </c>
      <c r="M39" s="41">
        <v>3.8483606220000001E-2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1819.3115869999999</v>
      </c>
      <c r="F40" s="35">
        <v>169.37828210000001</v>
      </c>
      <c r="G40" s="37">
        <v>0.99682070540000001</v>
      </c>
      <c r="H40" s="38">
        <v>82.536528379999993</v>
      </c>
      <c r="I40" s="38">
        <v>46.005124279999997</v>
      </c>
      <c r="J40" s="39">
        <v>5.7327713519999997E-2</v>
      </c>
      <c r="K40" s="40">
        <v>184.0857288</v>
      </c>
      <c r="L40" s="38">
        <v>120.89541440000001</v>
      </c>
      <c r="M40" s="41">
        <v>0.1458896633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1139.237766</v>
      </c>
      <c r="F41" s="35">
        <v>13.793519310000001</v>
      </c>
      <c r="G41" s="37">
        <v>0.6092608249</v>
      </c>
      <c r="H41" s="38">
        <v>25.249698039999998</v>
      </c>
      <c r="I41" s="38">
        <v>6.2373465540000002</v>
      </c>
      <c r="J41" s="39">
        <v>-1.3601772220000001E-2</v>
      </c>
      <c r="K41" s="40">
        <v>114.69745109999999</v>
      </c>
      <c r="L41" s="38">
        <v>17.061309049999998</v>
      </c>
      <c r="M41" s="41">
        <v>4.2048189979999998E-2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1311.131979</v>
      </c>
      <c r="F42" s="35">
        <v>54.486680270000001</v>
      </c>
      <c r="G42" s="37">
        <v>0.76498612440000002</v>
      </c>
      <c r="H42" s="38">
        <v>38.971217490000001</v>
      </c>
      <c r="I42" s="38">
        <v>8.6928658960000007</v>
      </c>
      <c r="J42" s="39">
        <v>-3.62257398E-3</v>
      </c>
      <c r="K42" s="40">
        <v>116.5108831</v>
      </c>
      <c r="L42" s="38">
        <v>30.84734387</v>
      </c>
      <c r="M42" s="41">
        <v>4.283136681E-2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1807.016543</v>
      </c>
      <c r="F43" s="35">
        <v>128.96533400000001</v>
      </c>
      <c r="G43" s="37">
        <v>0.94514575099999998</v>
      </c>
      <c r="H43" s="38">
        <v>80.281290799999994</v>
      </c>
      <c r="I43" s="38">
        <v>38.026183080000003</v>
      </c>
      <c r="J43" s="39">
        <v>5.6025425189999999E-2</v>
      </c>
      <c r="K43" s="40">
        <v>180.483282</v>
      </c>
      <c r="L43" s="38">
        <v>103.99632889999999</v>
      </c>
      <c r="M43" s="41">
        <v>0.13576268729999999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1710.508671</v>
      </c>
      <c r="F44" s="35">
        <v>121.9062653</v>
      </c>
      <c r="G44" s="37">
        <v>0.93069593309999998</v>
      </c>
      <c r="H44" s="38">
        <v>92.632389279999998</v>
      </c>
      <c r="I44" s="38">
        <v>46.760782339999999</v>
      </c>
      <c r="J44" s="39">
        <v>7.4990957420000004E-2</v>
      </c>
      <c r="K44" s="40">
        <v>188.13145599999999</v>
      </c>
      <c r="L44" s="38">
        <v>109.3477183</v>
      </c>
      <c r="M44" s="41">
        <v>0.14820742149999999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1802.030297</v>
      </c>
      <c r="F45" s="35">
        <v>141.72951069999999</v>
      </c>
      <c r="G45" s="37">
        <v>0.99938721549999998</v>
      </c>
      <c r="H45" s="38">
        <v>92.680522019999998</v>
      </c>
      <c r="I45" s="38">
        <v>49.406216479999998</v>
      </c>
      <c r="J45" s="39">
        <v>7.4001470829999999E-2</v>
      </c>
      <c r="K45" s="40">
        <v>187.99513669999999</v>
      </c>
      <c r="L45" s="38">
        <v>116.17744999999999</v>
      </c>
      <c r="M45" s="41">
        <v>0.15020121710000001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1807.2816829999999</v>
      </c>
      <c r="F46" s="35">
        <v>128.70350880000001</v>
      </c>
      <c r="G46" s="37">
        <v>0.93406689679999999</v>
      </c>
      <c r="H46" s="38">
        <v>81.682134520000005</v>
      </c>
      <c r="I46" s="38">
        <v>39.794271850000001</v>
      </c>
      <c r="J46" s="39">
        <v>5.4244051889999999E-2</v>
      </c>
      <c r="K46" s="40">
        <v>178.8128347</v>
      </c>
      <c r="L46" s="38">
        <v>105.2917975</v>
      </c>
      <c r="M46" s="41">
        <v>0.13478579460000001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1489.5583449999999</v>
      </c>
      <c r="F47" s="35">
        <v>87.251821329999999</v>
      </c>
      <c r="G47" s="37">
        <v>0.88009091100000003</v>
      </c>
      <c r="H47" s="38">
        <v>47.54586879</v>
      </c>
      <c r="I47" s="38">
        <v>14.32274694</v>
      </c>
      <c r="J47" s="39">
        <v>1.940926152E-3</v>
      </c>
      <c r="K47" s="40">
        <v>131.75211770000001</v>
      </c>
      <c r="L47" s="38">
        <v>52.98375111</v>
      </c>
      <c r="M47" s="41">
        <v>6.6494844240000003E-2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1445.7795599999999</v>
      </c>
      <c r="F48" s="35">
        <v>94.829299969999994</v>
      </c>
      <c r="G48" s="37">
        <v>0.87367374840000001</v>
      </c>
      <c r="H48" s="38">
        <v>54.278387189999997</v>
      </c>
      <c r="I48" s="38">
        <v>16.029603529999999</v>
      </c>
      <c r="J48" s="39">
        <v>1.077779092E-2</v>
      </c>
      <c r="K48" s="40">
        <v>124.678122</v>
      </c>
      <c r="L48" s="38">
        <v>46.954097410000003</v>
      </c>
      <c r="M48" s="41">
        <v>5.7922868400000001E-2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1836.3446939999999</v>
      </c>
      <c r="F49" s="35">
        <v>129.7718601</v>
      </c>
      <c r="G49" s="37">
        <v>0.94503012360000005</v>
      </c>
      <c r="H49" s="38">
        <v>97.359263639999995</v>
      </c>
      <c r="I49" s="38">
        <v>46.594491910000002</v>
      </c>
      <c r="J49" s="39">
        <v>8.1912578540000003E-2</v>
      </c>
      <c r="K49" s="40">
        <v>192.67147700000001</v>
      </c>
      <c r="L49" s="38">
        <v>111.71232190000001</v>
      </c>
      <c r="M49" s="41">
        <v>0.15021895639999999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1789.8004430000001</v>
      </c>
      <c r="F50" s="35">
        <v>123.38199280000001</v>
      </c>
      <c r="G50" s="37">
        <v>0.94526054159999995</v>
      </c>
      <c r="H50" s="38">
        <v>76.95021491</v>
      </c>
      <c r="I50" s="38">
        <v>35.248926349999998</v>
      </c>
      <c r="J50" s="39">
        <v>4.5395097320000001E-2</v>
      </c>
      <c r="K50" s="40">
        <v>174.3545671</v>
      </c>
      <c r="L50" s="38">
        <v>102.64265779999999</v>
      </c>
      <c r="M50" s="41">
        <v>0.1306443189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1604.802066</v>
      </c>
      <c r="F51" s="35">
        <v>99.460096930000006</v>
      </c>
      <c r="G51" s="37">
        <v>0.86273429000000001</v>
      </c>
      <c r="H51" s="38">
        <v>59.064436899999997</v>
      </c>
      <c r="I51" s="38">
        <v>22.877785110000001</v>
      </c>
      <c r="J51" s="39">
        <v>1.929705889E-2</v>
      </c>
      <c r="K51" s="40">
        <v>159.00736019999999</v>
      </c>
      <c r="L51" s="38">
        <v>84.579263019999999</v>
      </c>
      <c r="M51" s="41">
        <v>0.1073905459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1624.3402490000001</v>
      </c>
      <c r="F52" s="35">
        <v>99.489183859999997</v>
      </c>
      <c r="G52" s="37">
        <v>0.87343961130000003</v>
      </c>
      <c r="H52" s="38">
        <v>55.051775079999999</v>
      </c>
      <c r="I52" s="38">
        <v>24.786591390000002</v>
      </c>
      <c r="J52" s="39">
        <v>1.518098356E-2</v>
      </c>
      <c r="K52" s="40">
        <v>153.0687643</v>
      </c>
      <c r="L52" s="38">
        <v>85.195555350000006</v>
      </c>
      <c r="M52" s="41">
        <v>0.1037901299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1739.9413629999999</v>
      </c>
      <c r="F53" s="35">
        <v>105.3831409</v>
      </c>
      <c r="G53" s="37">
        <v>0.85684047990000001</v>
      </c>
      <c r="H53" s="38">
        <v>74.482229689999997</v>
      </c>
      <c r="I53" s="38">
        <v>28.949446770000002</v>
      </c>
      <c r="J53" s="39">
        <v>4.7159536070000001E-2</v>
      </c>
      <c r="K53" s="40">
        <v>176.62905129999999</v>
      </c>
      <c r="L53" s="38">
        <v>80.759597110000001</v>
      </c>
      <c r="M53" s="41">
        <v>0.11785249790000001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1765.5946919999999</v>
      </c>
      <c r="F54" s="35">
        <v>128.07499569999999</v>
      </c>
      <c r="G54" s="37">
        <v>0.95121906789999999</v>
      </c>
      <c r="H54" s="38">
        <v>101.1714143</v>
      </c>
      <c r="I54" s="38">
        <v>52.331852099999999</v>
      </c>
      <c r="J54" s="39">
        <v>8.7036256249999999E-2</v>
      </c>
      <c r="K54" s="40">
        <v>192.3946918</v>
      </c>
      <c r="L54" s="38">
        <v>115.90124299999999</v>
      </c>
      <c r="M54" s="41">
        <v>0.15435929209999999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1841.5469740000001</v>
      </c>
      <c r="F55" s="35">
        <v>144.0246703</v>
      </c>
      <c r="G55" s="37">
        <v>0.98134649190000001</v>
      </c>
      <c r="H55" s="38">
        <v>85.996095699999998</v>
      </c>
      <c r="I55" s="38">
        <v>44.51008143</v>
      </c>
      <c r="J55" s="39">
        <v>6.5011742110000006E-2</v>
      </c>
      <c r="K55" s="40">
        <v>184.4334217</v>
      </c>
      <c r="L55" s="38">
        <v>113.0319411</v>
      </c>
      <c r="M55" s="41">
        <v>0.14413802149999999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1791.457353</v>
      </c>
      <c r="F56" s="35">
        <v>133.48193370000001</v>
      </c>
      <c r="G56" s="37">
        <v>0.95337967339999996</v>
      </c>
      <c r="H56" s="38">
        <v>103.6434333</v>
      </c>
      <c r="I56" s="38">
        <v>55.75491366</v>
      </c>
      <c r="J56" s="39">
        <v>9.4611869249999994E-2</v>
      </c>
      <c r="K56" s="40">
        <v>194.52115409999999</v>
      </c>
      <c r="L56" s="38">
        <v>118.1517549</v>
      </c>
      <c r="M56" s="41">
        <v>0.15761703399999999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1589.45291</v>
      </c>
      <c r="F57" s="35">
        <v>120.5090082</v>
      </c>
      <c r="G57" s="37">
        <v>0.94430696179999996</v>
      </c>
      <c r="H57" s="38">
        <v>56.068599110000001</v>
      </c>
      <c r="I57" s="38">
        <v>19.47452788</v>
      </c>
      <c r="J57" s="39">
        <v>9.8158552849999994E-3</v>
      </c>
      <c r="K57" s="40">
        <v>138.4474194</v>
      </c>
      <c r="L57" s="38">
        <v>65.649631170000006</v>
      </c>
      <c r="M57" s="41">
        <v>7.5598999680000001E-2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1717.852218</v>
      </c>
      <c r="F58" s="35">
        <v>117.3911902</v>
      </c>
      <c r="G58" s="37">
        <v>0.86857766150000004</v>
      </c>
      <c r="H58" s="38">
        <v>67.079308690000005</v>
      </c>
      <c r="I58" s="38">
        <v>27.46727958</v>
      </c>
      <c r="J58" s="39">
        <v>3.72164361E-2</v>
      </c>
      <c r="K58" s="40">
        <v>174.2977234</v>
      </c>
      <c r="L58" s="38">
        <v>84.823058840000002</v>
      </c>
      <c r="M58" s="41">
        <v>0.1158433146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1605.645722</v>
      </c>
      <c r="F59" s="35">
        <v>92.17221069</v>
      </c>
      <c r="G59" s="37">
        <v>0.86996939949999996</v>
      </c>
      <c r="H59" s="38">
        <v>57.062187690000002</v>
      </c>
      <c r="I59" s="38">
        <v>20.71971035</v>
      </c>
      <c r="J59" s="39">
        <v>1.399048502E-2</v>
      </c>
      <c r="K59" s="40">
        <v>153.68967509999999</v>
      </c>
      <c r="L59" s="38">
        <v>72.060175799999996</v>
      </c>
      <c r="M59" s="41">
        <v>9.7479681210000002E-2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1455.106814</v>
      </c>
      <c r="F60" s="35">
        <v>89.996225170000002</v>
      </c>
      <c r="G60" s="37">
        <v>0.89174257349999997</v>
      </c>
      <c r="H60" s="38">
        <v>43.571380959999999</v>
      </c>
      <c r="I60" s="38">
        <v>11.670120239999999</v>
      </c>
      <c r="J60" s="39">
        <v>4.2734883080000002E-5</v>
      </c>
      <c r="K60" s="40">
        <v>123.76347</v>
      </c>
      <c r="L60" s="38">
        <v>44.421362780000003</v>
      </c>
      <c r="M60" s="41">
        <v>5.7146777529999998E-2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1508.9249090000001</v>
      </c>
      <c r="F61" s="35">
        <v>82.57688503</v>
      </c>
      <c r="G61" s="37">
        <v>0.80969116139999997</v>
      </c>
      <c r="H61" s="38">
        <v>47.809734110000001</v>
      </c>
      <c r="I61" s="38">
        <v>17.013043880000001</v>
      </c>
      <c r="J61" s="39">
        <v>8.5027261909999992E-3</v>
      </c>
      <c r="K61" s="40">
        <v>141.2026419</v>
      </c>
      <c r="L61" s="38">
        <v>67.30998907</v>
      </c>
      <c r="M61" s="41">
        <v>9.1933920050000006E-2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1714.012849</v>
      </c>
      <c r="F62" s="35">
        <v>129.48084309999999</v>
      </c>
      <c r="G62" s="37">
        <v>0.92952921129999999</v>
      </c>
      <c r="H62" s="38">
        <v>102.51586810000001</v>
      </c>
      <c r="I62" s="38">
        <v>54.531608490000004</v>
      </c>
      <c r="J62" s="39">
        <v>9.0493140449999995E-2</v>
      </c>
      <c r="K62" s="40">
        <v>194.2980872</v>
      </c>
      <c r="L62" s="38">
        <v>115.49802099999999</v>
      </c>
      <c r="M62" s="41">
        <v>0.15610859220000001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1502.4666090000001</v>
      </c>
      <c r="F63" s="35">
        <v>96.654765080000004</v>
      </c>
      <c r="G63" s="37">
        <v>0.89799970500000004</v>
      </c>
      <c r="H63" s="38">
        <v>54.336578320000001</v>
      </c>
      <c r="I63" s="38">
        <v>17.164400430000001</v>
      </c>
      <c r="J63" s="39">
        <v>1.003761722E-2</v>
      </c>
      <c r="K63" s="40">
        <v>131.30087739999999</v>
      </c>
      <c r="L63" s="38">
        <v>52.51558232</v>
      </c>
      <c r="M63" s="41">
        <v>6.6200686920000001E-2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1684.358195</v>
      </c>
      <c r="F64" s="35">
        <v>111.5775222</v>
      </c>
      <c r="G64" s="37">
        <v>0.89361529309999999</v>
      </c>
      <c r="H64" s="38">
        <v>65.934746989999994</v>
      </c>
      <c r="I64" s="38">
        <v>28.467812869999999</v>
      </c>
      <c r="J64" s="39">
        <v>2.9684510130000001E-2</v>
      </c>
      <c r="K64" s="40">
        <v>170.3886603</v>
      </c>
      <c r="L64" s="38">
        <v>92.558379790000004</v>
      </c>
      <c r="M64" s="41">
        <v>0.1204670023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1867.2464299999999</v>
      </c>
      <c r="F65" s="35">
        <v>140.4302701</v>
      </c>
      <c r="G65" s="37">
        <v>0.98117505579999997</v>
      </c>
      <c r="H65" s="38">
        <v>67.209621949999999</v>
      </c>
      <c r="I65" s="38">
        <v>29.146035810000001</v>
      </c>
      <c r="J65" s="39">
        <v>3.3123675810000003E-2</v>
      </c>
      <c r="K65" s="40">
        <v>171.22169679999999</v>
      </c>
      <c r="L65" s="38">
        <v>99.236836289999999</v>
      </c>
      <c r="M65" s="41">
        <v>0.1227447351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1465.2797029999999</v>
      </c>
      <c r="F66" s="35">
        <v>89.388092040000004</v>
      </c>
      <c r="G66" s="37">
        <v>0.88846391830000004</v>
      </c>
      <c r="H66" s="38">
        <v>44.469223489999997</v>
      </c>
      <c r="I66" s="38">
        <v>12.617133430000001</v>
      </c>
      <c r="J66" s="39">
        <v>1.3623888450000001E-3</v>
      </c>
      <c r="K66" s="40">
        <v>125.6553349</v>
      </c>
      <c r="L66" s="38">
        <v>46.21013069</v>
      </c>
      <c r="M66" s="41">
        <v>6.0065438899999997E-2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1829.5141739999999</v>
      </c>
      <c r="F67" s="35">
        <v>148.86776620000001</v>
      </c>
      <c r="G67" s="37">
        <v>0.98917597499999999</v>
      </c>
      <c r="H67" s="38">
        <v>89.430353249999996</v>
      </c>
      <c r="I67" s="38">
        <v>48.555383110000001</v>
      </c>
      <c r="J67" s="39">
        <v>7.0418567690000003E-2</v>
      </c>
      <c r="K67" s="40">
        <v>187.0782974</v>
      </c>
      <c r="L67" s="38">
        <v>118.3607244</v>
      </c>
      <c r="M67" s="41">
        <v>0.148345427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1821.7779210000001</v>
      </c>
      <c r="F68" s="35">
        <v>141.43493240000001</v>
      </c>
      <c r="G68" s="37">
        <v>0.97148685420000003</v>
      </c>
      <c r="H68" s="38">
        <v>82.991172419999998</v>
      </c>
      <c r="I68" s="38">
        <v>42.864569330000002</v>
      </c>
      <c r="J68" s="39">
        <v>5.8591429469999998E-2</v>
      </c>
      <c r="K68" s="40">
        <v>180.72923410000001</v>
      </c>
      <c r="L68" s="38">
        <v>112.5969743</v>
      </c>
      <c r="M68" s="41">
        <v>0.1402745172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1779.7702409999999</v>
      </c>
      <c r="F69" s="35">
        <v>125.667185</v>
      </c>
      <c r="G69" s="37">
        <v>0.89720267799999998</v>
      </c>
      <c r="H69" s="38">
        <v>74.332737069999993</v>
      </c>
      <c r="I69" s="38">
        <v>33.378152040000003</v>
      </c>
      <c r="J69" s="39">
        <v>4.7451343719999997E-2</v>
      </c>
      <c r="K69" s="40">
        <v>176.35684180000001</v>
      </c>
      <c r="L69" s="38">
        <v>98.661535790000002</v>
      </c>
      <c r="M69" s="41">
        <v>0.1272493147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1802.5540450000001</v>
      </c>
      <c r="F70" s="35">
        <v>152.4252549</v>
      </c>
      <c r="G70" s="37">
        <v>0.98274592449999998</v>
      </c>
      <c r="H70" s="38">
        <v>106.3495415</v>
      </c>
      <c r="I70" s="38">
        <v>64.177902840000002</v>
      </c>
      <c r="J70" s="39">
        <v>0.1016974823</v>
      </c>
      <c r="K70" s="40">
        <v>198.99169739999999</v>
      </c>
      <c r="L70" s="38">
        <v>128.6496511</v>
      </c>
      <c r="M70" s="41">
        <v>0.16680417019999999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1328.94757</v>
      </c>
      <c r="F71" s="35">
        <v>66.396664240000007</v>
      </c>
      <c r="G71" s="37">
        <v>0.76958324369999997</v>
      </c>
      <c r="H71" s="38">
        <v>46.2517742</v>
      </c>
      <c r="I71" s="38">
        <v>11.74052286</v>
      </c>
      <c r="J71" s="39">
        <v>4.8469216119999999E-3</v>
      </c>
      <c r="K71" s="40">
        <v>114.1398238</v>
      </c>
      <c r="L71" s="38">
        <v>33.667229560000003</v>
      </c>
      <c r="M71" s="41">
        <v>4.3786502890000002E-2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1231.463602</v>
      </c>
      <c r="F72" s="35">
        <v>35.437198690000002</v>
      </c>
      <c r="G72" s="37">
        <v>0.70299358199999995</v>
      </c>
      <c r="H72" s="38">
        <v>21.774763499999999</v>
      </c>
      <c r="I72" s="38">
        <v>7.087671995</v>
      </c>
      <c r="J72" s="39">
        <v>-1.8781906420000001E-2</v>
      </c>
      <c r="K72" s="40">
        <v>119.9564895</v>
      </c>
      <c r="L72" s="38">
        <v>32.52961707</v>
      </c>
      <c r="M72" s="41">
        <v>5.1377636509999998E-2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1788.6221829999999</v>
      </c>
      <c r="F73" s="35">
        <v>121.1564643</v>
      </c>
      <c r="G73" s="37">
        <v>0.92092810169999995</v>
      </c>
      <c r="H73" s="38">
        <v>75.372810240000007</v>
      </c>
      <c r="I73" s="38">
        <v>34.104021639999999</v>
      </c>
      <c r="J73" s="39">
        <v>4.7194588090000003E-2</v>
      </c>
      <c r="K73" s="40">
        <v>177.0356519</v>
      </c>
      <c r="L73" s="38">
        <v>99.020425320000001</v>
      </c>
      <c r="M73" s="41">
        <v>0.1302385395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1690.3701940000001</v>
      </c>
      <c r="F74" s="35">
        <v>109.9412363</v>
      </c>
      <c r="G74" s="37">
        <v>0.88965342309999995</v>
      </c>
      <c r="H74" s="38">
        <v>67.636956769999998</v>
      </c>
      <c r="I74" s="38">
        <v>28.00611043</v>
      </c>
      <c r="J74" s="39">
        <v>3.0917857230000002E-2</v>
      </c>
      <c r="K74" s="40">
        <v>165.21032869999999</v>
      </c>
      <c r="L74" s="38">
        <v>91.647826719999998</v>
      </c>
      <c r="M74" s="41">
        <v>0.11604485170000001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1829.475555</v>
      </c>
      <c r="F75" s="35">
        <v>137.94692889999999</v>
      </c>
      <c r="G75" s="37">
        <v>0.95952068450000005</v>
      </c>
      <c r="H75" s="38">
        <v>83.43151958</v>
      </c>
      <c r="I75" s="38">
        <v>42.510491090000002</v>
      </c>
      <c r="J75" s="39">
        <v>5.9475636919999998E-2</v>
      </c>
      <c r="K75" s="40">
        <v>181.7521801</v>
      </c>
      <c r="L75" s="38">
        <v>109.4256544</v>
      </c>
      <c r="M75" s="41">
        <v>0.13920272249999999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1712.451282</v>
      </c>
      <c r="F76" s="35">
        <v>112.2503995</v>
      </c>
      <c r="G76" s="37">
        <v>0.90655210369999994</v>
      </c>
      <c r="H76" s="38">
        <v>64.983410899999996</v>
      </c>
      <c r="I76" s="38">
        <v>28.428450389999998</v>
      </c>
      <c r="J76" s="39">
        <v>2.87596073E-2</v>
      </c>
      <c r="K76" s="40">
        <v>164.40055889999999</v>
      </c>
      <c r="L76" s="38">
        <v>93.110320189999996</v>
      </c>
      <c r="M76" s="41">
        <v>0.1170820053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1806.508814</v>
      </c>
      <c r="F77" s="35">
        <v>129.0628542</v>
      </c>
      <c r="G77" s="37">
        <v>0.90685807350000003</v>
      </c>
      <c r="H77" s="38">
        <v>77.922934749999996</v>
      </c>
      <c r="I77" s="38">
        <v>35.226764060000001</v>
      </c>
      <c r="J77" s="39">
        <v>5.3761207819999997E-2</v>
      </c>
      <c r="K77" s="40">
        <v>179.00632899999999</v>
      </c>
      <c r="L77" s="38">
        <v>99.474297859999993</v>
      </c>
      <c r="M77" s="41">
        <v>0.12987082629999999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1697.3350370000001</v>
      </c>
      <c r="F78" s="35">
        <v>120.2644433</v>
      </c>
      <c r="G78" s="37">
        <v>0.88304869740000003</v>
      </c>
      <c r="H78" s="38">
        <v>69.576334329999995</v>
      </c>
      <c r="I78" s="38">
        <v>31.18568788</v>
      </c>
      <c r="J78" s="39">
        <v>3.4399551149999999E-2</v>
      </c>
      <c r="K78" s="40">
        <v>174.0077589</v>
      </c>
      <c r="L78" s="38">
        <v>97.677387379999999</v>
      </c>
      <c r="M78" s="41">
        <v>0.12577870869999999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1769.5695860000001</v>
      </c>
      <c r="F79" s="35">
        <v>136.247139</v>
      </c>
      <c r="G79" s="37">
        <v>0.94355536250000005</v>
      </c>
      <c r="H79" s="38">
        <v>74.02430828</v>
      </c>
      <c r="I79" s="38">
        <v>35.149712710000003</v>
      </c>
      <c r="J79" s="39">
        <v>4.2379004800000002E-2</v>
      </c>
      <c r="K79" s="40">
        <v>176.71352959999999</v>
      </c>
      <c r="L79" s="38">
        <v>106.2703696</v>
      </c>
      <c r="M79" s="41">
        <v>0.13275914629999999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1598.4377260000001</v>
      </c>
      <c r="F80" s="35">
        <v>88.143240550000002</v>
      </c>
      <c r="G80" s="37">
        <v>0.81904002919999996</v>
      </c>
      <c r="H80" s="38">
        <v>54.477493860000003</v>
      </c>
      <c r="I80" s="38">
        <v>22.58073559</v>
      </c>
      <c r="J80" s="39">
        <v>1.258108789E-2</v>
      </c>
      <c r="K80" s="40">
        <v>154.68000319999999</v>
      </c>
      <c r="L80" s="38">
        <v>76.922822379999999</v>
      </c>
      <c r="M80" s="41">
        <v>9.8707184360000005E-2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1749.918909</v>
      </c>
      <c r="F81" s="35">
        <v>156.57828079999999</v>
      </c>
      <c r="G81" s="37">
        <v>0.99520060519999998</v>
      </c>
      <c r="H81" s="38">
        <v>67.007324370000006</v>
      </c>
      <c r="I81" s="38">
        <v>33.522196440000002</v>
      </c>
      <c r="J81" s="39">
        <v>3.2591144090000003E-2</v>
      </c>
      <c r="K81" s="40">
        <v>168.09954959999999</v>
      </c>
      <c r="L81" s="38">
        <v>104.3991127</v>
      </c>
      <c r="M81" s="41">
        <v>0.12810098780000001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1754.346303</v>
      </c>
      <c r="F82" s="35">
        <v>136.84908129999999</v>
      </c>
      <c r="G82" s="37">
        <v>0.9120292579</v>
      </c>
      <c r="H82" s="38">
        <v>63.712325100000001</v>
      </c>
      <c r="I82" s="38">
        <v>26.796266939999999</v>
      </c>
      <c r="J82" s="39">
        <v>3.1321270620000001E-2</v>
      </c>
      <c r="K82" s="40">
        <v>175.0607785</v>
      </c>
      <c r="L82" s="38">
        <v>91.41865559</v>
      </c>
      <c r="M82" s="41">
        <v>0.1171976599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1489.579888</v>
      </c>
      <c r="F83" s="35">
        <v>66.223736619999997</v>
      </c>
      <c r="G83" s="37">
        <v>0.72467421080000005</v>
      </c>
      <c r="H83" s="38">
        <v>47.998821659999997</v>
      </c>
      <c r="I83" s="38">
        <v>17.150028370000001</v>
      </c>
      <c r="J83" s="39">
        <v>3.3645999000000001E-3</v>
      </c>
      <c r="K83" s="40">
        <v>147.41364659999999</v>
      </c>
      <c r="L83" s="38">
        <v>59.508695940000003</v>
      </c>
      <c r="M83" s="41">
        <v>8.4064786899999994E-2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1813.583952</v>
      </c>
      <c r="F84" s="35">
        <v>129.67066550000001</v>
      </c>
      <c r="G84" s="37">
        <v>0.93143905439999997</v>
      </c>
      <c r="H84" s="38">
        <v>82.563220630000004</v>
      </c>
      <c r="I84" s="38">
        <v>38.172065830000001</v>
      </c>
      <c r="J84" s="39">
        <v>6.0126550010000002E-2</v>
      </c>
      <c r="K84" s="40">
        <v>179.3094251</v>
      </c>
      <c r="L84" s="38">
        <v>102.5220484</v>
      </c>
      <c r="M84" s="41">
        <v>0.1311738905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1810.3247060000001</v>
      </c>
      <c r="F85" s="35">
        <v>122.2626345</v>
      </c>
      <c r="G85" s="37">
        <v>0.92630713409999998</v>
      </c>
      <c r="H85" s="38">
        <v>65.79925111</v>
      </c>
      <c r="I85" s="38">
        <v>26.972612760000001</v>
      </c>
      <c r="J85" s="39">
        <v>3.0640950609999999E-2</v>
      </c>
      <c r="K85" s="40">
        <v>172.1264793</v>
      </c>
      <c r="L85" s="38">
        <v>92.032676219999999</v>
      </c>
      <c r="M85" s="41">
        <v>0.1196155869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1839.985745</v>
      </c>
      <c r="F86" s="35">
        <v>142.2980335</v>
      </c>
      <c r="G86" s="37">
        <v>0.94973281519999997</v>
      </c>
      <c r="H86" s="38">
        <v>94.46476955</v>
      </c>
      <c r="I86" s="38">
        <v>48.931177470000002</v>
      </c>
      <c r="J86" s="39">
        <v>7.8208874849999999E-2</v>
      </c>
      <c r="K86" s="40">
        <v>190.17399700000001</v>
      </c>
      <c r="L86" s="38">
        <v>117.3234405</v>
      </c>
      <c r="M86" s="41">
        <v>0.14953637959999999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1683.5014060000001</v>
      </c>
      <c r="F87" s="35">
        <v>140.2806234</v>
      </c>
      <c r="G87" s="37">
        <v>0.981871151</v>
      </c>
      <c r="H87" s="38">
        <v>64.074856569999994</v>
      </c>
      <c r="I87" s="38">
        <v>26.717419769999999</v>
      </c>
      <c r="J87" s="39">
        <v>2.1671978089999999E-2</v>
      </c>
      <c r="K87" s="40">
        <v>162.68377330000001</v>
      </c>
      <c r="L87" s="38">
        <v>90.730836440000004</v>
      </c>
      <c r="M87" s="41">
        <v>0.1109070882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1728.7616310000001</v>
      </c>
      <c r="F88" s="35">
        <v>116.62748740000001</v>
      </c>
      <c r="G88" s="37">
        <v>0.87823075299999998</v>
      </c>
      <c r="H88" s="38">
        <v>63.247462329999998</v>
      </c>
      <c r="I88" s="38">
        <v>25.253992839999999</v>
      </c>
      <c r="J88" s="39">
        <v>3.0590239540000001E-2</v>
      </c>
      <c r="K88" s="40">
        <v>172.31911600000001</v>
      </c>
      <c r="L88" s="38">
        <v>77.944959740000002</v>
      </c>
      <c r="M88" s="41">
        <v>0.10847668269999999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1758.7901420000001</v>
      </c>
      <c r="F89" s="35">
        <v>114.31232009999999</v>
      </c>
      <c r="G89" s="37">
        <v>0.90382903609999998</v>
      </c>
      <c r="H89" s="38">
        <v>76.016151140000005</v>
      </c>
      <c r="I89" s="38">
        <v>32.995135500000004</v>
      </c>
      <c r="J89" s="39">
        <v>4.2502040089999998E-2</v>
      </c>
      <c r="K89" s="40">
        <v>172.71481030000001</v>
      </c>
      <c r="L89" s="38">
        <v>96.058886619999996</v>
      </c>
      <c r="M89" s="41">
        <v>0.12515752250000001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1816.0772589999999</v>
      </c>
      <c r="F90" s="35">
        <v>154.37773989999999</v>
      </c>
      <c r="G90" s="37">
        <v>0.97566782829999998</v>
      </c>
      <c r="H90" s="38">
        <v>86.115675719999999</v>
      </c>
      <c r="I90" s="38">
        <v>47.088644410000001</v>
      </c>
      <c r="J90" s="39">
        <v>6.4352126130000006E-2</v>
      </c>
      <c r="K90" s="40">
        <v>185.13096949999999</v>
      </c>
      <c r="L90" s="38">
        <v>118.3167706</v>
      </c>
      <c r="M90" s="41">
        <v>0.14715849619999999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pageSetup orientation="portrait" horizontalDpi="4294967293" verticalDpi="0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6854416-6C2C-4176-AF06-BE551E6FDD0D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095C5877-9379-4B39-B8DA-07DE00F2ECC9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9378ACC2-B482-4082-9711-16B54465FA45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FCA920AC-EC4C-4491-8C7C-D2549BF31453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39B0F390-2485-478D-98BE-9422C71BD6A8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42746F3E-8546-46C9-9439-67621205182D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307F7D98-A911-4AED-9A5A-B225C4F68488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3A3DE3A4-9207-4F0A-84BB-FA3A719E3AEF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6C035302-1A7F-4ACB-9DC2-3AB2190B7A72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AAC962BD-78A0-40B5-AB01-84D8CB3797FC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ED7CF1D5-2C1C-4A4F-A864-30D10806F1FF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B0665BA1-3F74-4A8A-81E9-C84E4E2F86B3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Y1001"/>
  <sheetViews>
    <sheetView workbookViewId="0"/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1737.6401438446394</v>
      </c>
      <c r="F3" s="35">
        <f t="shared" ref="F3:M3" si="0">SUMPRODUCT($D$4:$D$102, F$4:F$102)</f>
        <v>118.10802429799114</v>
      </c>
      <c r="G3" s="36">
        <f t="shared" si="0"/>
        <v>0.89985258134715873</v>
      </c>
      <c r="H3" s="35">
        <f t="shared" si="0"/>
        <v>239.08160113573325</v>
      </c>
      <c r="I3" s="35">
        <f t="shared" si="0"/>
        <v>45.966479956914455</v>
      </c>
      <c r="J3" s="36">
        <f t="shared" si="0"/>
        <v>7.7601442323964112E-2</v>
      </c>
      <c r="K3" s="35">
        <f t="shared" si="0"/>
        <v>410.08447663676156</v>
      </c>
      <c r="L3" s="35">
        <f t="shared" si="0"/>
        <v>135.13444912958764</v>
      </c>
      <c r="M3" s="36">
        <f t="shared" si="0"/>
        <v>0.21806785995061745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1450.715616</v>
      </c>
      <c r="F4" s="35">
        <v>54.872762199999997</v>
      </c>
      <c r="G4" s="37">
        <v>0.74617106489999996</v>
      </c>
      <c r="H4" s="38">
        <v>231.0303615</v>
      </c>
      <c r="I4" s="38">
        <v>27.95516443</v>
      </c>
      <c r="J4" s="39">
        <v>6.7927891640000002E-2</v>
      </c>
      <c r="K4" s="40">
        <v>365.62096059999999</v>
      </c>
      <c r="L4" s="38">
        <v>83.329981140000001</v>
      </c>
      <c r="M4" s="41">
        <v>0.16366459289999999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1803.181325</v>
      </c>
      <c r="F5" s="35">
        <v>110.66217709999999</v>
      </c>
      <c r="G5" s="37">
        <v>0.87508022370000005</v>
      </c>
      <c r="H5" s="38">
        <v>240.22138620000001</v>
      </c>
      <c r="I5" s="38">
        <v>45.10758457</v>
      </c>
      <c r="J5" s="39">
        <v>6.9633435509999994E-2</v>
      </c>
      <c r="K5" s="40">
        <v>409.07677869999998</v>
      </c>
      <c r="L5" s="38">
        <v>129.9585999</v>
      </c>
      <c r="M5" s="41">
        <v>0.19558458810000001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1549.7838409999999</v>
      </c>
      <c r="F6" s="35">
        <v>80.647513959999998</v>
      </c>
      <c r="G6" s="37">
        <v>0.84893410989999996</v>
      </c>
      <c r="H6" s="38">
        <v>236.23960080000001</v>
      </c>
      <c r="I6" s="38">
        <v>32.495330430000003</v>
      </c>
      <c r="J6" s="39">
        <v>7.3569116520000005E-2</v>
      </c>
      <c r="K6" s="40">
        <v>393.40213990000001</v>
      </c>
      <c r="L6" s="38">
        <v>107.2024811</v>
      </c>
      <c r="M6" s="41">
        <v>0.20734378240000001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1397.9343510000001</v>
      </c>
      <c r="F7" s="35">
        <v>61.380429409999998</v>
      </c>
      <c r="G7" s="37">
        <v>0.78495150489999999</v>
      </c>
      <c r="H7" s="38">
        <v>226.60066219999999</v>
      </c>
      <c r="I7" s="38">
        <v>29.508919670000001</v>
      </c>
      <c r="J7" s="39">
        <v>7.3082722150000001E-2</v>
      </c>
      <c r="K7" s="40">
        <v>354.12004080000003</v>
      </c>
      <c r="L7" s="38">
        <v>78.677811860000006</v>
      </c>
      <c r="M7" s="41">
        <v>0.1690473841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1668.3458840000001</v>
      </c>
      <c r="F8" s="35">
        <v>98.055746080000006</v>
      </c>
      <c r="G8" s="37">
        <v>0.84847385149999999</v>
      </c>
      <c r="H8" s="38">
        <v>236.00631519999999</v>
      </c>
      <c r="I8" s="38">
        <v>39.566075040000001</v>
      </c>
      <c r="J8" s="39">
        <v>6.7987110160000003E-2</v>
      </c>
      <c r="K8" s="40">
        <v>393.55201829999999</v>
      </c>
      <c r="L8" s="38">
        <v>119.08940749999999</v>
      </c>
      <c r="M8" s="41">
        <v>0.1893818367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1776.433988</v>
      </c>
      <c r="F9" s="35">
        <v>139.4133252</v>
      </c>
      <c r="G9" s="37">
        <v>0.92685977909999995</v>
      </c>
      <c r="H9" s="38">
        <v>245.95635730000001</v>
      </c>
      <c r="I9" s="38">
        <v>48.591564990000002</v>
      </c>
      <c r="J9" s="39">
        <v>7.9224292069999994E-2</v>
      </c>
      <c r="K9" s="40">
        <v>435.8657182</v>
      </c>
      <c r="L9" s="38">
        <v>155.2808393</v>
      </c>
      <c r="M9" s="41">
        <v>0.25192229789999998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1907.306034</v>
      </c>
      <c r="F10" s="35">
        <v>150.95317510000001</v>
      </c>
      <c r="G10" s="37">
        <v>0.98097065729999999</v>
      </c>
      <c r="H10" s="38">
        <v>240.0846846</v>
      </c>
      <c r="I10" s="38">
        <v>55.591668319999997</v>
      </c>
      <c r="J10" s="39">
        <v>7.9247256429999996E-2</v>
      </c>
      <c r="K10" s="40">
        <v>418.79555440000001</v>
      </c>
      <c r="L10" s="38">
        <v>153.0016626</v>
      </c>
      <c r="M10" s="41">
        <v>0.2196210113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1881.9037060000001</v>
      </c>
      <c r="F11" s="35">
        <v>145.7230764</v>
      </c>
      <c r="G11" s="37">
        <v>0.95168391569999999</v>
      </c>
      <c r="H11" s="38">
        <v>246.23104050000001</v>
      </c>
      <c r="I11" s="38">
        <v>56.259845540000001</v>
      </c>
      <c r="J11" s="39">
        <v>8.1832258010000006E-2</v>
      </c>
      <c r="K11" s="40">
        <v>432.22982159999998</v>
      </c>
      <c r="L11" s="38">
        <v>159.79276139999999</v>
      </c>
      <c r="M11" s="41">
        <v>0.2340188611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1391.500943</v>
      </c>
      <c r="F12" s="35">
        <v>54.942378900000001</v>
      </c>
      <c r="G12" s="37">
        <v>0.77549015840000002</v>
      </c>
      <c r="H12" s="38">
        <v>221.3907093</v>
      </c>
      <c r="I12" s="38">
        <v>28.967352200000001</v>
      </c>
      <c r="J12" s="39">
        <v>6.9534445939999995E-2</v>
      </c>
      <c r="K12" s="40">
        <v>355.57747339999997</v>
      </c>
      <c r="L12" s="38">
        <v>83.582855800000004</v>
      </c>
      <c r="M12" s="41">
        <v>0.16214639459999999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1853.342533</v>
      </c>
      <c r="F13" s="35">
        <v>119.2707813</v>
      </c>
      <c r="G13" s="37">
        <v>0.90847150139999999</v>
      </c>
      <c r="H13" s="38">
        <v>237.36491910000001</v>
      </c>
      <c r="I13" s="38">
        <v>45.941014240000001</v>
      </c>
      <c r="J13" s="39">
        <v>6.8683827759999996E-2</v>
      </c>
      <c r="K13" s="40">
        <v>413.88628899999998</v>
      </c>
      <c r="L13" s="38">
        <v>135.7952287</v>
      </c>
      <c r="M13" s="41">
        <v>0.2052183186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1516.0244299999999</v>
      </c>
      <c r="F14" s="35">
        <v>60.63614407</v>
      </c>
      <c r="G14" s="37">
        <v>0.75035765679999999</v>
      </c>
      <c r="H14" s="38">
        <v>235.03627410000001</v>
      </c>
      <c r="I14" s="38">
        <v>29.38063545</v>
      </c>
      <c r="J14" s="39">
        <v>6.883364636E-2</v>
      </c>
      <c r="K14" s="40">
        <v>376.66865869999998</v>
      </c>
      <c r="L14" s="38">
        <v>90.477556989999997</v>
      </c>
      <c r="M14" s="41">
        <v>0.17933933799999999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1839.7961720000001</v>
      </c>
      <c r="F15" s="35">
        <v>146.3510187</v>
      </c>
      <c r="G15" s="37">
        <v>0.95048903070000001</v>
      </c>
      <c r="H15" s="38">
        <v>249.1271758</v>
      </c>
      <c r="I15" s="38">
        <v>55.935062119999998</v>
      </c>
      <c r="J15" s="39">
        <v>8.1839853579999997E-2</v>
      </c>
      <c r="K15" s="40">
        <v>434.53415000000001</v>
      </c>
      <c r="L15" s="38">
        <v>164.3900932</v>
      </c>
      <c r="M15" s="41">
        <v>0.24584323199999999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1710.799317</v>
      </c>
      <c r="F16" s="35">
        <v>101.7568912</v>
      </c>
      <c r="G16" s="37">
        <v>0.83589655979999999</v>
      </c>
      <c r="H16" s="38">
        <v>233.79620209999999</v>
      </c>
      <c r="I16" s="38">
        <v>42.21513624</v>
      </c>
      <c r="J16" s="39">
        <v>6.9218716829999999E-2</v>
      </c>
      <c r="K16" s="40">
        <v>382.90248989999998</v>
      </c>
      <c r="L16" s="38">
        <v>118.1700563</v>
      </c>
      <c r="M16" s="41">
        <v>0.1809512268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1660.5699320000001</v>
      </c>
      <c r="F17" s="35">
        <v>118.7248841</v>
      </c>
      <c r="G17" s="37">
        <v>0.91678600020000001</v>
      </c>
      <c r="H17" s="38">
        <v>240.76669899999999</v>
      </c>
      <c r="I17" s="38">
        <v>41.127671909999997</v>
      </c>
      <c r="J17" s="39">
        <v>7.7248276690000006E-2</v>
      </c>
      <c r="K17" s="40">
        <v>408.41733959999999</v>
      </c>
      <c r="L17" s="38">
        <v>134.94816900000001</v>
      </c>
      <c r="M17" s="41">
        <v>0.228017109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1441.478312</v>
      </c>
      <c r="F18" s="35">
        <v>64.005087610000004</v>
      </c>
      <c r="G18" s="37">
        <v>0.81801182240000003</v>
      </c>
      <c r="H18" s="38">
        <v>229.37891540000001</v>
      </c>
      <c r="I18" s="38">
        <v>29.371167710000002</v>
      </c>
      <c r="J18" s="39">
        <v>7.4870481020000004E-2</v>
      </c>
      <c r="K18" s="40">
        <v>366.57333010000002</v>
      </c>
      <c r="L18" s="38">
        <v>86.520760109999998</v>
      </c>
      <c r="M18" s="41">
        <v>0.18486068929999999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1058.0112180000001</v>
      </c>
      <c r="F19" s="35">
        <v>4.0919456009999999</v>
      </c>
      <c r="G19" s="37">
        <v>0.63183938780000004</v>
      </c>
      <c r="H19" s="38">
        <v>195.8138744</v>
      </c>
      <c r="I19" s="38">
        <v>6.5933787820000003</v>
      </c>
      <c r="J19" s="39">
        <v>6.1299816620000003E-2</v>
      </c>
      <c r="K19" s="40">
        <v>312.58682750000003</v>
      </c>
      <c r="L19" s="38">
        <v>12.244120649999999</v>
      </c>
      <c r="M19" s="41">
        <v>0.1195782516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1854.9441859999999</v>
      </c>
      <c r="F20" s="35">
        <v>138.4672655</v>
      </c>
      <c r="G20" s="37">
        <v>0.92606629129999996</v>
      </c>
      <c r="H20" s="38">
        <v>246.2789075</v>
      </c>
      <c r="I20" s="38">
        <v>55.234675690000003</v>
      </c>
      <c r="J20" s="39">
        <v>8.4578599239999996E-2</v>
      </c>
      <c r="K20" s="40">
        <v>431.3107516</v>
      </c>
      <c r="L20" s="38">
        <v>156.47034350000001</v>
      </c>
      <c r="M20" s="41">
        <v>0.2378247651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1549.4436020000001</v>
      </c>
      <c r="F21" s="35">
        <v>69.820806790000006</v>
      </c>
      <c r="G21" s="37">
        <v>0.80883489019999999</v>
      </c>
      <c r="H21" s="38">
        <v>235.30362059999999</v>
      </c>
      <c r="I21" s="38">
        <v>32.359397029999997</v>
      </c>
      <c r="J21" s="39">
        <v>7.0561294489999996E-2</v>
      </c>
      <c r="K21" s="40">
        <v>380.59451760000002</v>
      </c>
      <c r="L21" s="38">
        <v>98.111270430000005</v>
      </c>
      <c r="M21" s="41">
        <v>0.1806066405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1871.347485</v>
      </c>
      <c r="F22" s="35">
        <v>123.6685025</v>
      </c>
      <c r="G22" s="37">
        <v>0.91971537729999997</v>
      </c>
      <c r="H22" s="38">
        <v>237.12675780000001</v>
      </c>
      <c r="I22" s="38">
        <v>48.948149630000003</v>
      </c>
      <c r="J22" s="39">
        <v>7.3711514180000007E-2</v>
      </c>
      <c r="K22" s="40">
        <v>410.10190829999999</v>
      </c>
      <c r="L22" s="38">
        <v>136.334991</v>
      </c>
      <c r="M22" s="41">
        <v>0.2038701751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1802.034392</v>
      </c>
      <c r="F23" s="35">
        <v>113.9655956</v>
      </c>
      <c r="G23" s="37">
        <v>0.83745334650000003</v>
      </c>
      <c r="H23" s="38">
        <v>228.37826620000001</v>
      </c>
      <c r="I23" s="38">
        <v>45.748207899999997</v>
      </c>
      <c r="J23" s="39">
        <v>6.6871353950000004E-2</v>
      </c>
      <c r="K23" s="40">
        <v>405.33258180000001</v>
      </c>
      <c r="L23" s="38">
        <v>128.92672390000001</v>
      </c>
      <c r="M23" s="41">
        <v>0.1949010303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1674.2512730000001</v>
      </c>
      <c r="F24" s="35">
        <v>87.366623349999998</v>
      </c>
      <c r="G24" s="37">
        <v>0.83307642979999996</v>
      </c>
      <c r="H24" s="38">
        <v>243.28138250000001</v>
      </c>
      <c r="I24" s="38">
        <v>33.853450819999999</v>
      </c>
      <c r="J24" s="39">
        <v>7.1993903849999999E-2</v>
      </c>
      <c r="K24" s="40">
        <v>409.10515609999999</v>
      </c>
      <c r="L24" s="38">
        <v>115.83706979999999</v>
      </c>
      <c r="M24" s="41">
        <v>0.2093291753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1896.1773880000001</v>
      </c>
      <c r="F25" s="35">
        <v>135.95073249999999</v>
      </c>
      <c r="G25" s="37">
        <v>0.94407835149999997</v>
      </c>
      <c r="H25" s="38">
        <v>239.30194130000001</v>
      </c>
      <c r="I25" s="38">
        <v>52.430302619999999</v>
      </c>
      <c r="J25" s="39">
        <v>8.0656684490000005E-2</v>
      </c>
      <c r="K25" s="40">
        <v>417.76829190000001</v>
      </c>
      <c r="L25" s="38">
        <v>144.5413825</v>
      </c>
      <c r="M25" s="41">
        <v>0.21774110360000001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1772.81584</v>
      </c>
      <c r="F26" s="35">
        <v>100.11040629999999</v>
      </c>
      <c r="G26" s="37">
        <v>0.84389356739999999</v>
      </c>
      <c r="H26" s="38">
        <v>227.02105739999999</v>
      </c>
      <c r="I26" s="38">
        <v>40.878147079999998</v>
      </c>
      <c r="J26" s="39">
        <v>7.2518339540000004E-2</v>
      </c>
      <c r="K26" s="40">
        <v>396.62668380000002</v>
      </c>
      <c r="L26" s="38">
        <v>118.4590008</v>
      </c>
      <c r="M26" s="41">
        <v>0.1907870327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1857.9957449999999</v>
      </c>
      <c r="F27" s="35">
        <v>116.8085545</v>
      </c>
      <c r="G27" s="37">
        <v>0.89269915779999998</v>
      </c>
      <c r="H27" s="38">
        <v>233.1079599</v>
      </c>
      <c r="I27" s="38">
        <v>44.162561850000003</v>
      </c>
      <c r="J27" s="39">
        <v>7.4184709969999998E-2</v>
      </c>
      <c r="K27" s="40">
        <v>412.20212809999998</v>
      </c>
      <c r="L27" s="38">
        <v>131.18841119999999</v>
      </c>
      <c r="M27" s="41">
        <v>0.20787091369999999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1810.0985470000001</v>
      </c>
      <c r="F28" s="35">
        <v>123.2726041</v>
      </c>
      <c r="G28" s="37">
        <v>0.87731745100000003</v>
      </c>
      <c r="H28" s="38">
        <v>231.13469989999999</v>
      </c>
      <c r="I28" s="38">
        <v>49.210168789999997</v>
      </c>
      <c r="J28" s="39">
        <v>7.0187300590000001E-2</v>
      </c>
      <c r="K28" s="40">
        <v>405.14705700000002</v>
      </c>
      <c r="L28" s="38">
        <v>135.94656079999999</v>
      </c>
      <c r="M28" s="41">
        <v>0.19800608889999999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1721.678148</v>
      </c>
      <c r="F29" s="35">
        <v>120.2847589</v>
      </c>
      <c r="G29" s="37">
        <v>0.9032649532</v>
      </c>
      <c r="H29" s="38">
        <v>245.8620086</v>
      </c>
      <c r="I29" s="38">
        <v>44.284106350000002</v>
      </c>
      <c r="J29" s="39">
        <v>7.7598319590000006E-2</v>
      </c>
      <c r="K29" s="40">
        <v>419.60729170000002</v>
      </c>
      <c r="L29" s="38">
        <v>139.68066529999999</v>
      </c>
      <c r="M29" s="41">
        <v>0.231106861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1830.7226860000001</v>
      </c>
      <c r="F30" s="35">
        <v>109.8645136</v>
      </c>
      <c r="G30" s="37">
        <v>0.89582645750000001</v>
      </c>
      <c r="H30" s="38">
        <v>236.551805</v>
      </c>
      <c r="I30" s="38">
        <v>42.737226919999998</v>
      </c>
      <c r="J30" s="39">
        <v>6.7779695510000001E-2</v>
      </c>
      <c r="K30" s="40">
        <v>408.23670989999999</v>
      </c>
      <c r="L30" s="38">
        <v>128.81160940000001</v>
      </c>
      <c r="M30" s="41">
        <v>0.199897776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1807.683176</v>
      </c>
      <c r="F31" s="35">
        <v>100.178894</v>
      </c>
      <c r="G31" s="37">
        <v>0.84149727539999997</v>
      </c>
      <c r="H31" s="38">
        <v>227.42871819999999</v>
      </c>
      <c r="I31" s="38">
        <v>39.184725999999998</v>
      </c>
      <c r="J31" s="39">
        <v>7.3499977600000002E-2</v>
      </c>
      <c r="K31" s="40">
        <v>392.81823900000001</v>
      </c>
      <c r="L31" s="38">
        <v>114.214147</v>
      </c>
      <c r="M31" s="41">
        <v>0.1839591364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1469.9768879999999</v>
      </c>
      <c r="F32" s="35">
        <v>58.132080080000001</v>
      </c>
      <c r="G32" s="37">
        <v>0.80239805909999995</v>
      </c>
      <c r="H32" s="38">
        <v>233.03565549999999</v>
      </c>
      <c r="I32" s="38">
        <v>29.553482720000002</v>
      </c>
      <c r="J32" s="39">
        <v>7.3156934179999994E-2</v>
      </c>
      <c r="K32" s="40">
        <v>376.72937389999998</v>
      </c>
      <c r="L32" s="38">
        <v>90.862371440000004</v>
      </c>
      <c r="M32" s="41">
        <v>0.1871969855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1687.8042829999999</v>
      </c>
      <c r="F33" s="35">
        <v>96.607864570000004</v>
      </c>
      <c r="G33" s="37">
        <v>0.84044856440000004</v>
      </c>
      <c r="H33" s="38">
        <v>232.60586309999999</v>
      </c>
      <c r="I33" s="38">
        <v>38.604106139999999</v>
      </c>
      <c r="J33" s="39">
        <v>6.7008950969999995E-2</v>
      </c>
      <c r="K33" s="40">
        <v>385.03091210000002</v>
      </c>
      <c r="L33" s="38">
        <v>114.7770885</v>
      </c>
      <c r="M33" s="41">
        <v>0.18249462320000001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1409.9106449999999</v>
      </c>
      <c r="F34" s="35">
        <v>52.781013770000001</v>
      </c>
      <c r="G34" s="37">
        <v>0.77612281380000003</v>
      </c>
      <c r="H34" s="38">
        <v>228.8240156</v>
      </c>
      <c r="I34" s="38">
        <v>28.84638386</v>
      </c>
      <c r="J34" s="39">
        <v>7.2812284599999999E-2</v>
      </c>
      <c r="K34" s="40">
        <v>352.18244520000002</v>
      </c>
      <c r="L34" s="38">
        <v>75.938460640000002</v>
      </c>
      <c r="M34" s="41">
        <v>0.1598609285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1849.2276649999999</v>
      </c>
      <c r="F35" s="35">
        <v>131.4004683</v>
      </c>
      <c r="G35" s="37">
        <v>0.92165163189999999</v>
      </c>
      <c r="H35" s="38">
        <v>246.31411220000001</v>
      </c>
      <c r="I35" s="38">
        <v>54.071605779999999</v>
      </c>
      <c r="J35" s="39">
        <v>8.7942607699999994E-2</v>
      </c>
      <c r="K35" s="40">
        <v>429.01630260000002</v>
      </c>
      <c r="L35" s="38">
        <v>149.55766360000001</v>
      </c>
      <c r="M35" s="41">
        <v>0.23375009199999999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1594.8044990000001</v>
      </c>
      <c r="F36" s="35">
        <v>88.684628059999994</v>
      </c>
      <c r="G36" s="37">
        <v>0.81044783730000003</v>
      </c>
      <c r="H36" s="38">
        <v>230.87465040000001</v>
      </c>
      <c r="I36" s="38">
        <v>37.318512869999999</v>
      </c>
      <c r="J36" s="39">
        <v>6.8334610429999998E-2</v>
      </c>
      <c r="K36" s="40">
        <v>371.20433329999997</v>
      </c>
      <c r="L36" s="38">
        <v>108.78979820000001</v>
      </c>
      <c r="M36" s="41">
        <v>0.17528821489999999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1821.441231</v>
      </c>
      <c r="F37" s="35">
        <v>122.6394433</v>
      </c>
      <c r="G37" s="37">
        <v>0.92024606269999998</v>
      </c>
      <c r="H37" s="38">
        <v>248.5500725</v>
      </c>
      <c r="I37" s="38">
        <v>50.791970399999997</v>
      </c>
      <c r="J37" s="39">
        <v>7.9667354070000002E-2</v>
      </c>
      <c r="K37" s="40">
        <v>425.52002049999999</v>
      </c>
      <c r="L37" s="38">
        <v>149.0800955</v>
      </c>
      <c r="M37" s="41">
        <v>0.22850461180000001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1456.919445</v>
      </c>
      <c r="F38" s="35">
        <v>84.290560049999996</v>
      </c>
      <c r="G38" s="37">
        <v>0.80872515960000002</v>
      </c>
      <c r="H38" s="38">
        <v>217.86096660000001</v>
      </c>
      <c r="I38" s="38">
        <v>33.348038580000001</v>
      </c>
      <c r="J38" s="39">
        <v>6.6363265840000005E-2</v>
      </c>
      <c r="K38" s="40">
        <v>360.62123109999999</v>
      </c>
      <c r="L38" s="38">
        <v>92.796792699999997</v>
      </c>
      <c r="M38" s="41">
        <v>0.1774989669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1357.4441489999999</v>
      </c>
      <c r="F39" s="35">
        <v>49.010843319999999</v>
      </c>
      <c r="G39" s="37">
        <v>0.74586863219999999</v>
      </c>
      <c r="H39" s="38">
        <v>222.75091029999999</v>
      </c>
      <c r="I39" s="38">
        <v>28.30456538</v>
      </c>
      <c r="J39" s="39">
        <v>7.1187013590000001E-2</v>
      </c>
      <c r="K39" s="40">
        <v>331.81080439999999</v>
      </c>
      <c r="L39" s="38">
        <v>61.558007000000003</v>
      </c>
      <c r="M39" s="41">
        <v>0.14540398260000001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1856.391971</v>
      </c>
      <c r="F40" s="35">
        <v>169.8561066</v>
      </c>
      <c r="G40" s="37">
        <v>0.96941960390000004</v>
      </c>
      <c r="H40" s="38">
        <v>249.98660820000001</v>
      </c>
      <c r="I40" s="38">
        <v>60.924198150000002</v>
      </c>
      <c r="J40" s="39">
        <v>8.4348686820000005E-2</v>
      </c>
      <c r="K40" s="40">
        <v>441.3029439</v>
      </c>
      <c r="L40" s="38">
        <v>176.88406839999999</v>
      </c>
      <c r="M40" s="41">
        <v>0.25898907980000002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1200.9800540000001</v>
      </c>
      <c r="F41" s="35">
        <v>13.95927629</v>
      </c>
      <c r="G41" s="37">
        <v>0.62659012650000001</v>
      </c>
      <c r="H41" s="38">
        <v>207.63734289999999</v>
      </c>
      <c r="I41" s="38">
        <v>14.89172859</v>
      </c>
      <c r="J41" s="39">
        <v>6.1066118750000002E-2</v>
      </c>
      <c r="K41" s="40">
        <v>323.87828259999998</v>
      </c>
      <c r="L41" s="38">
        <v>32.489505770000001</v>
      </c>
      <c r="M41" s="41">
        <v>0.12636786729999999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1367.170959</v>
      </c>
      <c r="F42" s="35">
        <v>55.355401659999998</v>
      </c>
      <c r="G42" s="37">
        <v>0.7705283449</v>
      </c>
      <c r="H42" s="38">
        <v>224.2086946</v>
      </c>
      <c r="I42" s="38">
        <v>31.543141980000001</v>
      </c>
      <c r="J42" s="39">
        <v>7.4204770180000004E-2</v>
      </c>
      <c r="K42" s="40">
        <v>341.34568689999998</v>
      </c>
      <c r="L42" s="38">
        <v>67.298952249999999</v>
      </c>
      <c r="M42" s="41">
        <v>0.15469529470000001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1858.7881769999999</v>
      </c>
      <c r="F43" s="35">
        <v>127.4361181</v>
      </c>
      <c r="G43" s="37">
        <v>0.93072740379999996</v>
      </c>
      <c r="H43" s="38">
        <v>236.69568799999999</v>
      </c>
      <c r="I43" s="38">
        <v>47.917332600000002</v>
      </c>
      <c r="J43" s="39">
        <v>7.2840637829999999E-2</v>
      </c>
      <c r="K43" s="40">
        <v>415.82708480000002</v>
      </c>
      <c r="L43" s="38">
        <v>140.33043810000001</v>
      </c>
      <c r="M43" s="41">
        <v>0.21113887880000001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1755.6903279999999</v>
      </c>
      <c r="F44" s="35">
        <v>121.9186698</v>
      </c>
      <c r="G44" s="37">
        <v>0.91063239500000004</v>
      </c>
      <c r="H44" s="38">
        <v>246.50223130000001</v>
      </c>
      <c r="I44" s="38">
        <v>47.109474089999999</v>
      </c>
      <c r="J44" s="39">
        <v>8.7049608089999994E-2</v>
      </c>
      <c r="K44" s="40">
        <v>436.64440109999998</v>
      </c>
      <c r="L44" s="38">
        <v>150.5951063</v>
      </c>
      <c r="M44" s="41">
        <v>0.25314232939999998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1846.7909810000001</v>
      </c>
      <c r="F45" s="35">
        <v>142.2702036</v>
      </c>
      <c r="G45" s="37">
        <v>0.98013450030000004</v>
      </c>
      <c r="H45" s="38">
        <v>249.688998</v>
      </c>
      <c r="I45" s="38">
        <v>56.35103178</v>
      </c>
      <c r="J45" s="39">
        <v>9.0518731699999994E-2</v>
      </c>
      <c r="K45" s="40">
        <v>438.40410859999997</v>
      </c>
      <c r="L45" s="38">
        <v>164.11146360000001</v>
      </c>
      <c r="M45" s="41">
        <v>0.25575870080000002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1856.4055129999999</v>
      </c>
      <c r="F46" s="35">
        <v>127.7311876</v>
      </c>
      <c r="G46" s="37">
        <v>0.91783541970000004</v>
      </c>
      <c r="H46" s="38">
        <v>241.03917369999999</v>
      </c>
      <c r="I46" s="38">
        <v>50.140524669999998</v>
      </c>
      <c r="J46" s="39">
        <v>7.1966558740000006E-2</v>
      </c>
      <c r="K46" s="40">
        <v>420.68538160000003</v>
      </c>
      <c r="L46" s="38">
        <v>146.49356639999999</v>
      </c>
      <c r="M46" s="41">
        <v>0.21469119140000001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1526.564664</v>
      </c>
      <c r="F47" s="35">
        <v>81.825988289999998</v>
      </c>
      <c r="G47" s="37">
        <v>0.85850243479999999</v>
      </c>
      <c r="H47" s="38">
        <v>234.98953159999999</v>
      </c>
      <c r="I47" s="38">
        <v>34.146201130000001</v>
      </c>
      <c r="J47" s="39">
        <v>7.5203525780000002E-2</v>
      </c>
      <c r="K47" s="40">
        <v>387.12073620000001</v>
      </c>
      <c r="L47" s="38">
        <v>106.1566394</v>
      </c>
      <c r="M47" s="41">
        <v>0.2041471413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1487.8296359999999</v>
      </c>
      <c r="F48" s="35">
        <v>91.4371048</v>
      </c>
      <c r="G48" s="37">
        <v>0.86025015090000001</v>
      </c>
      <c r="H48" s="38">
        <v>225.22990590000001</v>
      </c>
      <c r="I48" s="38">
        <v>36.063279909999999</v>
      </c>
      <c r="J48" s="39">
        <v>7.3672982009999999E-2</v>
      </c>
      <c r="K48" s="40">
        <v>370.07660079999999</v>
      </c>
      <c r="L48" s="38">
        <v>103.3734838</v>
      </c>
      <c r="M48" s="41">
        <v>0.1918244153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1892.684767</v>
      </c>
      <c r="F49" s="35">
        <v>131.97559000000001</v>
      </c>
      <c r="G49" s="37">
        <v>0.93514801680000004</v>
      </c>
      <c r="H49" s="38">
        <v>244.2532162</v>
      </c>
      <c r="I49" s="38">
        <v>53.795342300000002</v>
      </c>
      <c r="J49" s="39">
        <v>8.5127291810000005E-2</v>
      </c>
      <c r="K49" s="40">
        <v>426.11626310000003</v>
      </c>
      <c r="L49" s="38">
        <v>146.23187300000001</v>
      </c>
      <c r="M49" s="41">
        <v>0.22682979210000001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1833.346634</v>
      </c>
      <c r="F50" s="35">
        <v>121.9076665</v>
      </c>
      <c r="G50" s="37">
        <v>0.92633028709999998</v>
      </c>
      <c r="H50" s="38">
        <v>244.8813432</v>
      </c>
      <c r="I50" s="38">
        <v>49.663416810000001</v>
      </c>
      <c r="J50" s="39">
        <v>7.6087799440000006E-2</v>
      </c>
      <c r="K50" s="40">
        <v>419.76549720000003</v>
      </c>
      <c r="L50" s="38">
        <v>144.49496060000001</v>
      </c>
      <c r="M50" s="41">
        <v>0.2188605643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1649.536421</v>
      </c>
      <c r="F51" s="35">
        <v>97.294755319999993</v>
      </c>
      <c r="G51" s="37">
        <v>0.85162399420000001</v>
      </c>
      <c r="H51" s="38">
        <v>235.23701890000001</v>
      </c>
      <c r="I51" s="38">
        <v>39.387909460000003</v>
      </c>
      <c r="J51" s="39">
        <v>6.940575802E-2</v>
      </c>
      <c r="K51" s="40">
        <v>391.10017319999997</v>
      </c>
      <c r="L51" s="38">
        <v>117.2748383</v>
      </c>
      <c r="M51" s="41">
        <v>0.18731761629999999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1663.806458</v>
      </c>
      <c r="F52" s="35">
        <v>97.794369360000005</v>
      </c>
      <c r="G52" s="37">
        <v>0.85800632310000002</v>
      </c>
      <c r="H52" s="38">
        <v>239.2828993</v>
      </c>
      <c r="I52" s="38">
        <v>41.232040069999996</v>
      </c>
      <c r="J52" s="39">
        <v>7.2190465620000005E-2</v>
      </c>
      <c r="K52" s="40">
        <v>392.9288833</v>
      </c>
      <c r="L52" s="38">
        <v>120.87271699999999</v>
      </c>
      <c r="M52" s="41">
        <v>0.19299698570000001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1791.2687969999999</v>
      </c>
      <c r="F53" s="35">
        <v>98.481457710000001</v>
      </c>
      <c r="G53" s="37">
        <v>0.84180361820000005</v>
      </c>
      <c r="H53" s="38">
        <v>228.56843910000001</v>
      </c>
      <c r="I53" s="38">
        <v>38.805802249999999</v>
      </c>
      <c r="J53" s="39">
        <v>7.0637780459999994E-2</v>
      </c>
      <c r="K53" s="40">
        <v>403.97629010000003</v>
      </c>
      <c r="L53" s="38">
        <v>117.6234426</v>
      </c>
      <c r="M53" s="41">
        <v>0.19648284890000001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1816.5161250000001</v>
      </c>
      <c r="F54" s="35">
        <v>129.3960802</v>
      </c>
      <c r="G54" s="37">
        <v>0.93633844450000003</v>
      </c>
      <c r="H54" s="38">
        <v>249.11749499999999</v>
      </c>
      <c r="I54" s="38">
        <v>53.35497513</v>
      </c>
      <c r="J54" s="39">
        <v>9.0413056569999997E-2</v>
      </c>
      <c r="K54" s="40">
        <v>434.12194479999999</v>
      </c>
      <c r="L54" s="38">
        <v>153.7735405</v>
      </c>
      <c r="M54" s="41">
        <v>0.24719855190000001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1893.844975</v>
      </c>
      <c r="F55" s="35">
        <v>144.59138849999999</v>
      </c>
      <c r="G55" s="37">
        <v>0.96719118849999997</v>
      </c>
      <c r="H55" s="38">
        <v>242.1556665</v>
      </c>
      <c r="I55" s="38">
        <v>54.390814349999999</v>
      </c>
      <c r="J55" s="39">
        <v>7.8580284050000004E-2</v>
      </c>
      <c r="K55" s="40">
        <v>424.0105216</v>
      </c>
      <c r="L55" s="38">
        <v>154.3565839</v>
      </c>
      <c r="M55" s="41">
        <v>0.22431958590000001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1845.9814280000001</v>
      </c>
      <c r="F56" s="35">
        <v>136.8498013</v>
      </c>
      <c r="G56" s="37">
        <v>0.94396665440000005</v>
      </c>
      <c r="H56" s="38">
        <v>249.75367890000001</v>
      </c>
      <c r="I56" s="38">
        <v>56.705345729999998</v>
      </c>
      <c r="J56" s="39">
        <v>9.3433544990000006E-2</v>
      </c>
      <c r="K56" s="40">
        <v>431.89533039999998</v>
      </c>
      <c r="L56" s="38">
        <v>154.97887370000001</v>
      </c>
      <c r="M56" s="41">
        <v>0.24481022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1622.1786979999999</v>
      </c>
      <c r="F57" s="35">
        <v>114.6475439</v>
      </c>
      <c r="G57" s="37">
        <v>0.91751825399999998</v>
      </c>
      <c r="H57" s="38">
        <v>239.12240310000001</v>
      </c>
      <c r="I57" s="38">
        <v>40.723542979999998</v>
      </c>
      <c r="J57" s="39">
        <v>7.8415191400000001E-2</v>
      </c>
      <c r="K57" s="40">
        <v>401.17159729999997</v>
      </c>
      <c r="L57" s="38">
        <v>129.1329973</v>
      </c>
      <c r="M57" s="41">
        <v>0.22176624610000001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1767.15004</v>
      </c>
      <c r="F58" s="35">
        <v>108.69154159999999</v>
      </c>
      <c r="G58" s="37">
        <v>0.85183043749999998</v>
      </c>
      <c r="H58" s="38">
        <v>226.85718170000001</v>
      </c>
      <c r="I58" s="38">
        <v>44.863538599999998</v>
      </c>
      <c r="J58" s="39">
        <v>7.0938151320000004E-2</v>
      </c>
      <c r="K58" s="40">
        <v>399.05015989999998</v>
      </c>
      <c r="L58" s="38">
        <v>125.5459252</v>
      </c>
      <c r="M58" s="41">
        <v>0.19394201929999999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1640.0023839999999</v>
      </c>
      <c r="F59" s="35">
        <v>87.385436150000004</v>
      </c>
      <c r="G59" s="37">
        <v>0.84425440659999995</v>
      </c>
      <c r="H59" s="38">
        <v>241.01563150000001</v>
      </c>
      <c r="I59" s="38">
        <v>34.678762050000003</v>
      </c>
      <c r="J59" s="39">
        <v>7.336916014E-2</v>
      </c>
      <c r="K59" s="40">
        <v>406.01379279999998</v>
      </c>
      <c r="L59" s="38">
        <v>116.62294660000001</v>
      </c>
      <c r="M59" s="41">
        <v>0.2147503861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1495.7248489999999</v>
      </c>
      <c r="F60" s="35">
        <v>84.764991949999995</v>
      </c>
      <c r="G60" s="37">
        <v>0.877340754</v>
      </c>
      <c r="H60" s="38">
        <v>227.4278338</v>
      </c>
      <c r="I60" s="38">
        <v>33.865878199999997</v>
      </c>
      <c r="J60" s="39">
        <v>7.6372919839999998E-2</v>
      </c>
      <c r="K60" s="40">
        <v>370.66554769999999</v>
      </c>
      <c r="L60" s="38">
        <v>99.583035659999993</v>
      </c>
      <c r="M60" s="41">
        <v>0.194412479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1558.584018</v>
      </c>
      <c r="F61" s="35">
        <v>79.581059170000003</v>
      </c>
      <c r="G61" s="37">
        <v>0.80715311700000003</v>
      </c>
      <c r="H61" s="38">
        <v>228.55042739999999</v>
      </c>
      <c r="I61" s="38">
        <v>35.320738220000003</v>
      </c>
      <c r="J61" s="39">
        <v>7.0647131720000006E-2</v>
      </c>
      <c r="K61" s="40">
        <v>365.15713540000002</v>
      </c>
      <c r="L61" s="38">
        <v>101.4754806</v>
      </c>
      <c r="M61" s="41">
        <v>0.17388983150000001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1765.127933</v>
      </c>
      <c r="F62" s="35">
        <v>131.3040886</v>
      </c>
      <c r="G62" s="37">
        <v>0.91470052479999997</v>
      </c>
      <c r="H62" s="38">
        <v>247.0973832</v>
      </c>
      <c r="I62" s="38">
        <v>52.053344490000001</v>
      </c>
      <c r="J62" s="39">
        <v>9.0697882369999996E-2</v>
      </c>
      <c r="K62" s="40">
        <v>434.76750529999998</v>
      </c>
      <c r="L62" s="38">
        <v>154.11109690000001</v>
      </c>
      <c r="M62" s="41">
        <v>0.25134002150000001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1538.2657710000001</v>
      </c>
      <c r="F63" s="35">
        <v>92.08733153</v>
      </c>
      <c r="G63" s="37">
        <v>0.87692989099999996</v>
      </c>
      <c r="H63" s="38">
        <v>232.25697</v>
      </c>
      <c r="I63" s="38">
        <v>35.025498339999999</v>
      </c>
      <c r="J63" s="39">
        <v>7.6132702920000003E-2</v>
      </c>
      <c r="K63" s="40">
        <v>386.25244620000001</v>
      </c>
      <c r="L63" s="38">
        <v>110.2439602</v>
      </c>
      <c r="M63" s="41">
        <v>0.2074087583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1720.6383410000001</v>
      </c>
      <c r="F64" s="35">
        <v>107.6757623</v>
      </c>
      <c r="G64" s="37">
        <v>0.86765496679999998</v>
      </c>
      <c r="H64" s="38">
        <v>245.6067271</v>
      </c>
      <c r="I64" s="38">
        <v>42.39757075</v>
      </c>
      <c r="J64" s="39">
        <v>7.6069289730000003E-2</v>
      </c>
      <c r="K64" s="40">
        <v>423.46258820000003</v>
      </c>
      <c r="L64" s="38">
        <v>136.68399600000001</v>
      </c>
      <c r="M64" s="41">
        <v>0.22728277399999999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1918.082467</v>
      </c>
      <c r="F65" s="35">
        <v>139.6841172</v>
      </c>
      <c r="G65" s="37">
        <v>0.9721585398</v>
      </c>
      <c r="H65" s="38">
        <v>242.9316182</v>
      </c>
      <c r="I65" s="38">
        <v>54.444262219999999</v>
      </c>
      <c r="J65" s="39">
        <v>7.7682310020000006E-2</v>
      </c>
      <c r="K65" s="40">
        <v>409.13443719999998</v>
      </c>
      <c r="L65" s="38">
        <v>144.50352580000001</v>
      </c>
      <c r="M65" s="41">
        <v>0.20607432389999999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1504.1988389999999</v>
      </c>
      <c r="F66" s="35">
        <v>83.967668200000006</v>
      </c>
      <c r="G66" s="37">
        <v>0.87123409590000001</v>
      </c>
      <c r="H66" s="38">
        <v>228.32499619999999</v>
      </c>
      <c r="I66" s="38">
        <v>33.403540470000003</v>
      </c>
      <c r="J66" s="39">
        <v>7.5516408729999998E-2</v>
      </c>
      <c r="K66" s="40">
        <v>375.03575960000001</v>
      </c>
      <c r="L66" s="38">
        <v>101.48673340000001</v>
      </c>
      <c r="M66" s="41">
        <v>0.1982890366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1877.1240989999999</v>
      </c>
      <c r="F67" s="35">
        <v>149.8049762</v>
      </c>
      <c r="G67" s="37">
        <v>0.97168691699999998</v>
      </c>
      <c r="H67" s="38">
        <v>248.71132130000001</v>
      </c>
      <c r="I67" s="38">
        <v>59.187585929999997</v>
      </c>
      <c r="J67" s="39">
        <v>8.6361123940000006E-2</v>
      </c>
      <c r="K67" s="40">
        <v>435.55065070000001</v>
      </c>
      <c r="L67" s="38">
        <v>167.1853467</v>
      </c>
      <c r="M67" s="41">
        <v>0.24607890269999999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1867.2780479999999</v>
      </c>
      <c r="F68" s="35">
        <v>141.0668852</v>
      </c>
      <c r="G68" s="37">
        <v>0.95216786929999997</v>
      </c>
      <c r="H68" s="38">
        <v>247.4437839</v>
      </c>
      <c r="I68" s="38">
        <v>55.617327400000001</v>
      </c>
      <c r="J68" s="39">
        <v>8.1109356879999997E-2</v>
      </c>
      <c r="K68" s="40">
        <v>430.0717128</v>
      </c>
      <c r="L68" s="38">
        <v>159.70953040000001</v>
      </c>
      <c r="M68" s="41">
        <v>0.2342008042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1830.8841420000001</v>
      </c>
      <c r="F69" s="35">
        <v>122.1634653</v>
      </c>
      <c r="G69" s="37">
        <v>0.88200540049999998</v>
      </c>
      <c r="H69" s="38">
        <v>233.6659478</v>
      </c>
      <c r="I69" s="38">
        <v>48.22864938</v>
      </c>
      <c r="J69" s="39">
        <v>7.0168467940000007E-2</v>
      </c>
      <c r="K69" s="40">
        <v>410.20546489999998</v>
      </c>
      <c r="L69" s="38">
        <v>136.44564080000001</v>
      </c>
      <c r="M69" s="41">
        <v>0.2024227666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1856.939642</v>
      </c>
      <c r="F70" s="35">
        <v>158.35007959999999</v>
      </c>
      <c r="G70" s="37">
        <v>0.97425914010000003</v>
      </c>
      <c r="H70" s="38">
        <v>251.8759297</v>
      </c>
      <c r="I70" s="38">
        <v>63.33616619</v>
      </c>
      <c r="J70" s="39">
        <v>9.9300529750000005E-2</v>
      </c>
      <c r="K70" s="40">
        <v>436.52760599999999</v>
      </c>
      <c r="L70" s="38">
        <v>170.2082699</v>
      </c>
      <c r="M70" s="41">
        <v>0.25818827719999998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1381.1419229999999</v>
      </c>
      <c r="F71" s="35">
        <v>65.009247110000004</v>
      </c>
      <c r="G71" s="37">
        <v>0.76644203570000002</v>
      </c>
      <c r="H71" s="38">
        <v>218.80281640000001</v>
      </c>
      <c r="I71" s="38">
        <v>30.378465940000002</v>
      </c>
      <c r="J71" s="39">
        <v>6.8498187239999994E-2</v>
      </c>
      <c r="K71" s="40">
        <v>347.870361</v>
      </c>
      <c r="L71" s="38">
        <v>75.346091459999997</v>
      </c>
      <c r="M71" s="41">
        <v>0.16289625569999999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1284.423321</v>
      </c>
      <c r="F72" s="35">
        <v>36.220386220000002</v>
      </c>
      <c r="G72" s="37">
        <v>0.71069788050000005</v>
      </c>
      <c r="H72" s="38">
        <v>214.58456630000001</v>
      </c>
      <c r="I72" s="38">
        <v>22.481194689999999</v>
      </c>
      <c r="J72" s="39">
        <v>6.6788151939999998E-2</v>
      </c>
      <c r="K72" s="40">
        <v>334.37108069999999</v>
      </c>
      <c r="L72" s="38">
        <v>60.051820280000001</v>
      </c>
      <c r="M72" s="41">
        <v>0.144483428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1838.618115</v>
      </c>
      <c r="F73" s="35">
        <v>118.74150659999999</v>
      </c>
      <c r="G73" s="37">
        <v>0.90615622549999997</v>
      </c>
      <c r="H73" s="38">
        <v>236.4301542</v>
      </c>
      <c r="I73" s="38">
        <v>46.162755730000001</v>
      </c>
      <c r="J73" s="39">
        <v>7.0652237569999998E-2</v>
      </c>
      <c r="K73" s="40">
        <v>413.30329929999999</v>
      </c>
      <c r="L73" s="38">
        <v>134.8575936</v>
      </c>
      <c r="M73" s="41">
        <v>0.2060596562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1736.3707830000001</v>
      </c>
      <c r="F74" s="35">
        <v>107.9780619</v>
      </c>
      <c r="G74" s="37">
        <v>0.87602456900000003</v>
      </c>
      <c r="H74" s="38">
        <v>235.7509149</v>
      </c>
      <c r="I74" s="38">
        <v>42.371835709999999</v>
      </c>
      <c r="J74" s="39">
        <v>6.7314899100000006E-2</v>
      </c>
      <c r="K74" s="40">
        <v>400.9243108</v>
      </c>
      <c r="L74" s="38">
        <v>127.05270230000001</v>
      </c>
      <c r="M74" s="41">
        <v>0.19481927039999999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1879.7111150000001</v>
      </c>
      <c r="F75" s="35">
        <v>137.9922857</v>
      </c>
      <c r="G75" s="37">
        <v>0.94410536460000005</v>
      </c>
      <c r="H75" s="38">
        <v>242.01153439999999</v>
      </c>
      <c r="I75" s="38">
        <v>52.872606040000001</v>
      </c>
      <c r="J75" s="39">
        <v>7.5947231109999999E-2</v>
      </c>
      <c r="K75" s="40">
        <v>423.02375949999998</v>
      </c>
      <c r="L75" s="38">
        <v>151.6003651</v>
      </c>
      <c r="M75" s="41">
        <v>0.22026068700000001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1752.825143</v>
      </c>
      <c r="F76" s="35">
        <v>109.9493921</v>
      </c>
      <c r="G76" s="37">
        <v>0.88670713270000001</v>
      </c>
      <c r="H76" s="38">
        <v>243.423654</v>
      </c>
      <c r="I76" s="38">
        <v>44.539112850000002</v>
      </c>
      <c r="J76" s="39">
        <v>7.4317487210000005E-2</v>
      </c>
      <c r="K76" s="40">
        <v>410.5024689</v>
      </c>
      <c r="L76" s="38">
        <v>134.00876210000001</v>
      </c>
      <c r="M76" s="41">
        <v>0.21136501460000001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1858.8230960000001</v>
      </c>
      <c r="F77" s="35">
        <v>125.8534921</v>
      </c>
      <c r="G77" s="37">
        <v>0.89161109689999996</v>
      </c>
      <c r="H77" s="38">
        <v>232.50405019999999</v>
      </c>
      <c r="I77" s="38">
        <v>49.18209143</v>
      </c>
      <c r="J77" s="39">
        <v>7.1003653050000004E-2</v>
      </c>
      <c r="K77" s="40">
        <v>411.34476919999997</v>
      </c>
      <c r="L77" s="38">
        <v>137.72530889999999</v>
      </c>
      <c r="M77" s="41">
        <v>0.204262684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1731.690646</v>
      </c>
      <c r="F78" s="35">
        <v>116.6214133</v>
      </c>
      <c r="G78" s="37">
        <v>0.85347829210000004</v>
      </c>
      <c r="H78" s="38">
        <v>244.83608129999999</v>
      </c>
      <c r="I78" s="38">
        <v>43.287917569999998</v>
      </c>
      <c r="J78" s="39">
        <v>7.3580965289999994E-2</v>
      </c>
      <c r="K78" s="40">
        <v>427.3835709</v>
      </c>
      <c r="L78" s="38">
        <v>141.51416209999999</v>
      </c>
      <c r="M78" s="41">
        <v>0.23353006279999999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1805.3387740000001</v>
      </c>
      <c r="F79" s="35">
        <v>133.68181139999999</v>
      </c>
      <c r="G79" s="37">
        <v>0.91573576810000001</v>
      </c>
      <c r="H79" s="38">
        <v>247.3022704</v>
      </c>
      <c r="I79" s="38">
        <v>50.669168040000002</v>
      </c>
      <c r="J79" s="39">
        <v>7.830504211E-2</v>
      </c>
      <c r="K79" s="40">
        <v>431.28153800000001</v>
      </c>
      <c r="L79" s="38">
        <v>154.9724506</v>
      </c>
      <c r="M79" s="41">
        <v>0.2402379137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1637.1400739999999</v>
      </c>
      <c r="F80" s="35">
        <v>84.600007579999996</v>
      </c>
      <c r="G80" s="37">
        <v>0.79869139820000001</v>
      </c>
      <c r="H80" s="38">
        <v>241.34899150000001</v>
      </c>
      <c r="I80" s="38">
        <v>36.033129449999997</v>
      </c>
      <c r="J80" s="39">
        <v>6.9315445880000007E-2</v>
      </c>
      <c r="K80" s="40">
        <v>401.48757030000002</v>
      </c>
      <c r="L80" s="38">
        <v>116.200502</v>
      </c>
      <c r="M80" s="41">
        <v>0.19817903789999999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1781.6527100000001</v>
      </c>
      <c r="F81" s="35">
        <v>153.7695142</v>
      </c>
      <c r="G81" s="37">
        <v>0.96443488610000006</v>
      </c>
      <c r="H81" s="38">
        <v>245.01379209999999</v>
      </c>
      <c r="I81" s="38">
        <v>51.33815165</v>
      </c>
      <c r="J81" s="39">
        <v>8.0807741820000001E-2</v>
      </c>
      <c r="K81" s="40">
        <v>424.24343850000002</v>
      </c>
      <c r="L81" s="38">
        <v>159.28994359999999</v>
      </c>
      <c r="M81" s="41">
        <v>0.24882213610000001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1803.7415920000001</v>
      </c>
      <c r="F82" s="35">
        <v>129.16899430000001</v>
      </c>
      <c r="G82" s="37">
        <v>0.89670013059999998</v>
      </c>
      <c r="H82" s="38">
        <v>228.79908979999999</v>
      </c>
      <c r="I82" s="38">
        <v>52.002411940000002</v>
      </c>
      <c r="J82" s="39">
        <v>7.3631775859999998E-2</v>
      </c>
      <c r="K82" s="40">
        <v>401.50007749999997</v>
      </c>
      <c r="L82" s="38">
        <v>138.91794730000001</v>
      </c>
      <c r="M82" s="41">
        <v>0.19799424609999999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1529.9811580000001</v>
      </c>
      <c r="F83" s="35">
        <v>62.279083249999999</v>
      </c>
      <c r="G83" s="37">
        <v>0.70594933650000002</v>
      </c>
      <c r="H83" s="38">
        <v>236.82527049999999</v>
      </c>
      <c r="I83" s="38">
        <v>29.851895809999998</v>
      </c>
      <c r="J83" s="39">
        <v>6.4010871240000003E-2</v>
      </c>
      <c r="K83" s="40">
        <v>393.29550660000001</v>
      </c>
      <c r="L83" s="38">
        <v>97.580508230000007</v>
      </c>
      <c r="M83" s="41">
        <v>0.18598983420000001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1867.495187</v>
      </c>
      <c r="F84" s="35">
        <v>128.41854050000001</v>
      </c>
      <c r="G84" s="37">
        <v>0.91772415860000001</v>
      </c>
      <c r="H84" s="38">
        <v>233.88309369999999</v>
      </c>
      <c r="I84" s="38">
        <v>48.081528659999996</v>
      </c>
      <c r="J84" s="39">
        <v>7.1527811100000005E-2</v>
      </c>
      <c r="K84" s="40">
        <v>411.34861239999998</v>
      </c>
      <c r="L84" s="38">
        <v>137.84376570000001</v>
      </c>
      <c r="M84" s="41">
        <v>0.2039118456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1861.189406</v>
      </c>
      <c r="F85" s="35">
        <v>119.1483987</v>
      </c>
      <c r="G85" s="37">
        <v>0.91661338260000003</v>
      </c>
      <c r="H85" s="38">
        <v>239.73117060000001</v>
      </c>
      <c r="I85" s="38">
        <v>47.182589200000002</v>
      </c>
      <c r="J85" s="39">
        <v>7.4544757099999998E-2</v>
      </c>
      <c r="K85" s="40">
        <v>408.12223</v>
      </c>
      <c r="L85" s="38">
        <v>132.60914840000001</v>
      </c>
      <c r="M85" s="41">
        <v>0.20130697850000001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1895.7581809999999</v>
      </c>
      <c r="F86" s="35">
        <v>144.83931469999999</v>
      </c>
      <c r="G86" s="37">
        <v>0.93720505170000001</v>
      </c>
      <c r="H86" s="38">
        <v>244.4633125</v>
      </c>
      <c r="I86" s="38">
        <v>55.57318411</v>
      </c>
      <c r="J86" s="39">
        <v>8.0981514719999995E-2</v>
      </c>
      <c r="K86" s="40">
        <v>426.36003419999997</v>
      </c>
      <c r="L86" s="38">
        <v>154.73776029999999</v>
      </c>
      <c r="M86" s="41">
        <v>0.2269493678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1713.634922</v>
      </c>
      <c r="F87" s="35">
        <v>135.7334463</v>
      </c>
      <c r="G87" s="37">
        <v>0.95100586009999999</v>
      </c>
      <c r="H87" s="38">
        <v>244.7494102</v>
      </c>
      <c r="I87" s="38">
        <v>46.119307849999998</v>
      </c>
      <c r="J87" s="39">
        <v>8.1108119670000006E-2</v>
      </c>
      <c r="K87" s="40">
        <v>419.84269110000002</v>
      </c>
      <c r="L87" s="38">
        <v>147.96342770000001</v>
      </c>
      <c r="M87" s="41">
        <v>0.24136502209999999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1777.962452</v>
      </c>
      <c r="F88" s="35">
        <v>106.2497982</v>
      </c>
      <c r="G88" s="37">
        <v>0.86159876999999996</v>
      </c>
      <c r="H88" s="38">
        <v>226.1277408</v>
      </c>
      <c r="I88" s="38">
        <v>43.919165419999999</v>
      </c>
      <c r="J88" s="39">
        <v>7.3555616830000004E-2</v>
      </c>
      <c r="K88" s="40">
        <v>392.9195469</v>
      </c>
      <c r="L88" s="38">
        <v>120.8342847</v>
      </c>
      <c r="M88" s="41">
        <v>0.18807540549999999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1806.7739200000001</v>
      </c>
      <c r="F89" s="35">
        <v>112.07419419999999</v>
      </c>
      <c r="G89" s="37">
        <v>0.88902514860000004</v>
      </c>
      <c r="H89" s="38">
        <v>236.73668989999999</v>
      </c>
      <c r="I89" s="38">
        <v>43.607500219999999</v>
      </c>
      <c r="J89" s="39">
        <v>6.6736347390000006E-2</v>
      </c>
      <c r="K89" s="40">
        <v>409.45561959999998</v>
      </c>
      <c r="L89" s="38">
        <v>131.91906019999999</v>
      </c>
      <c r="M89" s="41">
        <v>0.20092667249999999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1856.8119790000001</v>
      </c>
      <c r="F90" s="35">
        <v>154.7525608</v>
      </c>
      <c r="G90" s="37">
        <v>0.95191541229999999</v>
      </c>
      <c r="H90" s="38">
        <v>249.32051060000001</v>
      </c>
      <c r="I90" s="38">
        <v>59.108662320000001</v>
      </c>
      <c r="J90" s="39">
        <v>8.4651303940000006E-2</v>
      </c>
      <c r="K90" s="40">
        <v>438.51644759999999</v>
      </c>
      <c r="L90" s="38">
        <v>170.99384240000001</v>
      </c>
      <c r="M90" s="41">
        <v>0.25300080060000002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69B74B2-325A-493B-80B4-0685DAB72397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78A5589A-2918-44F6-B949-821EB2BAAC3B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72816898-C47B-4B4B-AF89-3A6C8D98A6E6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B063E071-251E-478C-8EF7-92D2AF4B87D2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F9BF8E1F-E791-4A76-857C-5D17D02876AE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9C47823D-FB43-403D-8605-75FD415B2802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855897B9-D2E4-44AE-823D-08BB9B4EF54F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11D4339A-0D34-4DC1-9B23-7F902F764123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27672F17-0C0E-46A7-AAB2-4CBE4461A9DC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B28886CF-BCEE-4A0C-927C-E16A75BD14AF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A3084315-5553-4297-BC09-DBCE0A99E506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1848312A-156A-4BCF-B7DE-0CEDECC96285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Y1001"/>
  <sheetViews>
    <sheetView workbookViewId="0"/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1756.7767791119106</v>
      </c>
      <c r="F3" s="35">
        <f t="shared" ref="F3:M3" si="0">SUMPRODUCT($D$4:$D$102, F$4:F$102)</f>
        <v>130.87419309383813</v>
      </c>
      <c r="G3" s="36">
        <f t="shared" si="0"/>
        <v>0.92981967594284898</v>
      </c>
      <c r="H3" s="35">
        <f t="shared" si="0"/>
        <v>187.66421953498798</v>
      </c>
      <c r="I3" s="35">
        <f t="shared" si="0"/>
        <v>49.096758154159637</v>
      </c>
      <c r="J3" s="36">
        <f t="shared" si="0"/>
        <v>6.4642044151851374E-2</v>
      </c>
      <c r="K3" s="35">
        <f t="shared" si="0"/>
        <v>421.13438340005877</v>
      </c>
      <c r="L3" s="35">
        <f t="shared" si="0"/>
        <v>165.07235754170566</v>
      </c>
      <c r="M3" s="36">
        <f t="shared" si="0"/>
        <v>0.23715609690734554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1476.0375349999999</v>
      </c>
      <c r="F4" s="35">
        <v>66.459317870000007</v>
      </c>
      <c r="G4" s="37">
        <v>0.77253923940000002</v>
      </c>
      <c r="H4" s="38">
        <v>175.3381229</v>
      </c>
      <c r="I4" s="38">
        <v>35.470125580000001</v>
      </c>
      <c r="J4" s="39">
        <v>6.335001489E-2</v>
      </c>
      <c r="K4" s="40">
        <v>376.16472119999997</v>
      </c>
      <c r="L4" s="38">
        <v>103.9436975</v>
      </c>
      <c r="M4" s="41">
        <v>0.18111485399999999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1815.328712</v>
      </c>
      <c r="F5" s="35">
        <v>118.94662409999999</v>
      </c>
      <c r="G5" s="37">
        <v>0.89034652739999998</v>
      </c>
      <c r="H5" s="38">
        <v>196.24203779999999</v>
      </c>
      <c r="I5" s="38">
        <v>52.369152499999998</v>
      </c>
      <c r="J5" s="39">
        <v>6.3831879640000005E-2</v>
      </c>
      <c r="K5" s="40">
        <v>401.71056129999999</v>
      </c>
      <c r="L5" s="38">
        <v>150.4780256</v>
      </c>
      <c r="M5" s="41">
        <v>0.1940721373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1593.6299939999999</v>
      </c>
      <c r="F6" s="35">
        <v>106.4731367</v>
      </c>
      <c r="G6" s="37">
        <v>0.90888415919999999</v>
      </c>
      <c r="H6" s="38">
        <v>160.47295690000001</v>
      </c>
      <c r="I6" s="38">
        <v>35.506019590000001</v>
      </c>
      <c r="J6" s="39">
        <v>5.277268978E-2</v>
      </c>
      <c r="K6" s="40">
        <v>413.12395889999999</v>
      </c>
      <c r="L6" s="38">
        <v>144.19394550000001</v>
      </c>
      <c r="M6" s="41">
        <v>0.2434980806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1431.543819</v>
      </c>
      <c r="F7" s="35">
        <v>84.709083939999999</v>
      </c>
      <c r="G7" s="37">
        <v>0.83111179180000005</v>
      </c>
      <c r="H7" s="38">
        <v>159.36308349999999</v>
      </c>
      <c r="I7" s="38">
        <v>25.586956019999999</v>
      </c>
      <c r="J7" s="39">
        <v>5.211807517E-2</v>
      </c>
      <c r="K7" s="40">
        <v>385.32649939999999</v>
      </c>
      <c r="L7" s="38">
        <v>110.03786409999999</v>
      </c>
      <c r="M7" s="41">
        <v>0.20975471549999999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1689.2463009999999</v>
      </c>
      <c r="F8" s="35">
        <v>109.4152527</v>
      </c>
      <c r="G8" s="37">
        <v>0.87343843460000004</v>
      </c>
      <c r="H8" s="38">
        <v>184.2567621</v>
      </c>
      <c r="I8" s="38">
        <v>49.031902029999998</v>
      </c>
      <c r="J8" s="39">
        <v>6.2367076299999998E-2</v>
      </c>
      <c r="K8" s="40">
        <v>392.80544209999999</v>
      </c>
      <c r="L8" s="38">
        <v>143.55434460000001</v>
      </c>
      <c r="M8" s="41">
        <v>0.19605702759999999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1813.831731</v>
      </c>
      <c r="F9" s="35">
        <v>160.04660659999999</v>
      </c>
      <c r="G9" s="37">
        <v>0.98055872860000004</v>
      </c>
      <c r="H9" s="38">
        <v>177.5486593</v>
      </c>
      <c r="I9" s="38">
        <v>49.514317419999998</v>
      </c>
      <c r="J9" s="39">
        <v>6.1642126710000002E-2</v>
      </c>
      <c r="K9" s="40">
        <v>442.02506449999998</v>
      </c>
      <c r="L9" s="38">
        <v>185.9328563</v>
      </c>
      <c r="M9" s="41">
        <v>0.27139626360000002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1898.496245</v>
      </c>
      <c r="F10" s="35">
        <v>147.66136230000001</v>
      </c>
      <c r="G10" s="37">
        <v>0.97784380309999996</v>
      </c>
      <c r="H10" s="38">
        <v>209.87196449999999</v>
      </c>
      <c r="I10" s="38">
        <v>63.945447729999998</v>
      </c>
      <c r="J10" s="39">
        <v>7.5584367420000007E-2</v>
      </c>
      <c r="K10" s="40">
        <v>422.22246689999997</v>
      </c>
      <c r="L10" s="38">
        <v>182.57816170000001</v>
      </c>
      <c r="M10" s="41">
        <v>0.22456113159999999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1884.0701859999999</v>
      </c>
      <c r="F11" s="35">
        <v>147.3823295</v>
      </c>
      <c r="G11" s="37">
        <v>0.96255064499999998</v>
      </c>
      <c r="H11" s="38">
        <v>207.0718789</v>
      </c>
      <c r="I11" s="38">
        <v>63.601502799999999</v>
      </c>
      <c r="J11" s="39">
        <v>7.5666837210000004E-2</v>
      </c>
      <c r="K11" s="40">
        <v>428.57351690000002</v>
      </c>
      <c r="L11" s="38">
        <v>185.1645843</v>
      </c>
      <c r="M11" s="41">
        <v>0.23378951419999999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1407.3976620000001</v>
      </c>
      <c r="F12" s="35">
        <v>64.474304680000003</v>
      </c>
      <c r="G12" s="37">
        <v>0.7925883682</v>
      </c>
      <c r="H12" s="38">
        <v>175.52784489999999</v>
      </c>
      <c r="I12" s="38">
        <v>37.23417311</v>
      </c>
      <c r="J12" s="39">
        <v>6.7347183670000005E-2</v>
      </c>
      <c r="K12" s="40">
        <v>366.83843139999999</v>
      </c>
      <c r="L12" s="38">
        <v>100.1933334</v>
      </c>
      <c r="M12" s="41">
        <v>0.17518444359999999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1859.715332</v>
      </c>
      <c r="F13" s="35">
        <v>124.3122505</v>
      </c>
      <c r="G13" s="37">
        <v>0.92079709409999999</v>
      </c>
      <c r="H13" s="38">
        <v>198.07093380000001</v>
      </c>
      <c r="I13" s="38">
        <v>53.927938990000001</v>
      </c>
      <c r="J13" s="39">
        <v>6.3832339599999996E-2</v>
      </c>
      <c r="K13" s="40">
        <v>406.98384529999998</v>
      </c>
      <c r="L13" s="38">
        <v>158.44310379999999</v>
      </c>
      <c r="M13" s="41">
        <v>0.20461960609999999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1547.8332929999999</v>
      </c>
      <c r="F14" s="35">
        <v>75.426998280000007</v>
      </c>
      <c r="G14" s="37">
        <v>0.78687122590000003</v>
      </c>
      <c r="H14" s="38">
        <v>169.70806379999999</v>
      </c>
      <c r="I14" s="38">
        <v>37.807565160000003</v>
      </c>
      <c r="J14" s="39">
        <v>5.8280198640000003E-2</v>
      </c>
      <c r="K14" s="40">
        <v>381.48010290000002</v>
      </c>
      <c r="L14" s="38">
        <v>114.957983</v>
      </c>
      <c r="M14" s="41">
        <v>0.19446656170000001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1865.768276</v>
      </c>
      <c r="F15" s="35">
        <v>160.33007219999999</v>
      </c>
      <c r="G15" s="37">
        <v>0.98826255949999997</v>
      </c>
      <c r="H15" s="38">
        <v>188.55043040000001</v>
      </c>
      <c r="I15" s="38">
        <v>58.68090754</v>
      </c>
      <c r="J15" s="39">
        <v>6.5426486680000007E-2</v>
      </c>
      <c r="K15" s="40">
        <v>423.33240289999998</v>
      </c>
      <c r="L15" s="38">
        <v>185.2112406</v>
      </c>
      <c r="M15" s="41">
        <v>0.24222881160000001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1723.4419969999999</v>
      </c>
      <c r="F16" s="35">
        <v>110.42667729999999</v>
      </c>
      <c r="G16" s="37">
        <v>0.84980747270000001</v>
      </c>
      <c r="H16" s="38">
        <v>187.84855569999999</v>
      </c>
      <c r="I16" s="38">
        <v>49.197501090000003</v>
      </c>
      <c r="J16" s="39">
        <v>6.2002608030000003E-2</v>
      </c>
      <c r="K16" s="40">
        <v>379.44901599999997</v>
      </c>
      <c r="L16" s="38">
        <v>137.8668155</v>
      </c>
      <c r="M16" s="41">
        <v>0.1811731026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1713.5542190000001</v>
      </c>
      <c r="F17" s="35">
        <v>153.00984579999999</v>
      </c>
      <c r="G17" s="37">
        <v>0.99159682400000004</v>
      </c>
      <c r="H17" s="38">
        <v>157.193926</v>
      </c>
      <c r="I17" s="38">
        <v>37.947830869999997</v>
      </c>
      <c r="J17" s="39">
        <v>4.8227325660000001E-2</v>
      </c>
      <c r="K17" s="40">
        <v>430.74206989999999</v>
      </c>
      <c r="L17" s="38">
        <v>178.3614244</v>
      </c>
      <c r="M17" s="41">
        <v>0.27447369719999998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1480.2849000000001</v>
      </c>
      <c r="F18" s="35">
        <v>88.610363770000006</v>
      </c>
      <c r="G18" s="37">
        <v>0.8704122661</v>
      </c>
      <c r="H18" s="38">
        <v>157.054146</v>
      </c>
      <c r="I18" s="38">
        <v>26.992661380000001</v>
      </c>
      <c r="J18" s="39">
        <v>5.2249897169999997E-2</v>
      </c>
      <c r="K18" s="40">
        <v>394.60926519999998</v>
      </c>
      <c r="L18" s="38">
        <v>119.8383736</v>
      </c>
      <c r="M18" s="41">
        <v>0.22442746450000001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1057.875129</v>
      </c>
      <c r="F19" s="35">
        <v>6.1294531350000003</v>
      </c>
      <c r="G19" s="37">
        <v>0.63440528740000002</v>
      </c>
      <c r="H19" s="38">
        <v>148.68484789999999</v>
      </c>
      <c r="I19" s="38">
        <v>7.0950811859999998</v>
      </c>
      <c r="J19" s="39">
        <v>5.267268671E-2</v>
      </c>
      <c r="K19" s="40">
        <v>297.8881528</v>
      </c>
      <c r="L19" s="38">
        <v>17.036862800000002</v>
      </c>
      <c r="M19" s="41">
        <v>0.11420442259999999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1853.419414</v>
      </c>
      <c r="F20" s="35">
        <v>138.33387149999999</v>
      </c>
      <c r="G20" s="37">
        <v>0.93475333140000005</v>
      </c>
      <c r="H20" s="38">
        <v>210.1610627</v>
      </c>
      <c r="I20" s="38">
        <v>63.597811749999998</v>
      </c>
      <c r="J20" s="39">
        <v>8.0420171600000007E-2</v>
      </c>
      <c r="K20" s="40">
        <v>437.16087270000003</v>
      </c>
      <c r="L20" s="38">
        <v>183.74182780000001</v>
      </c>
      <c r="M20" s="41">
        <v>0.24524650340000001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1577.842893</v>
      </c>
      <c r="F21" s="35">
        <v>83.049655770000001</v>
      </c>
      <c r="G21" s="37">
        <v>0.83943766129999997</v>
      </c>
      <c r="H21" s="38">
        <v>176.08329599999999</v>
      </c>
      <c r="I21" s="38">
        <v>41.682658910000001</v>
      </c>
      <c r="J21" s="39">
        <v>6.2974113679999999E-2</v>
      </c>
      <c r="K21" s="40">
        <v>383.94381179999999</v>
      </c>
      <c r="L21" s="38">
        <v>121.3722264</v>
      </c>
      <c r="M21" s="41">
        <v>0.1931919309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1872.8668749999999</v>
      </c>
      <c r="F22" s="35">
        <v>125.9762707</v>
      </c>
      <c r="G22" s="37">
        <v>0.92285114499999998</v>
      </c>
      <c r="H22" s="38">
        <v>203.45098350000001</v>
      </c>
      <c r="I22" s="38">
        <v>54.471762179999999</v>
      </c>
      <c r="J22" s="39">
        <v>6.6053127490000002E-2</v>
      </c>
      <c r="K22" s="40">
        <v>405.87835369999999</v>
      </c>
      <c r="L22" s="38">
        <v>155.5105422</v>
      </c>
      <c r="M22" s="41">
        <v>0.19822751990000001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1790.2905800000001</v>
      </c>
      <c r="F23" s="35">
        <v>109.4999943</v>
      </c>
      <c r="G23" s="37">
        <v>0.82662031849999995</v>
      </c>
      <c r="H23" s="38">
        <v>210.67529110000001</v>
      </c>
      <c r="I23" s="38">
        <v>53.352367350000002</v>
      </c>
      <c r="J23" s="39">
        <v>6.4371680520000002E-2</v>
      </c>
      <c r="K23" s="40">
        <v>409.35908389999997</v>
      </c>
      <c r="L23" s="38">
        <v>151.8457291</v>
      </c>
      <c r="M23" s="41">
        <v>0.1886636629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1711.0505310000001</v>
      </c>
      <c r="F24" s="35">
        <v>104.9535228</v>
      </c>
      <c r="G24" s="37">
        <v>0.87956440150000004</v>
      </c>
      <c r="H24" s="38">
        <v>171.68436199999999</v>
      </c>
      <c r="I24" s="38">
        <v>43.847011899999998</v>
      </c>
      <c r="J24" s="39">
        <v>5.361155485E-2</v>
      </c>
      <c r="K24" s="40">
        <v>409.97959969999999</v>
      </c>
      <c r="L24" s="38">
        <v>142.28415190000001</v>
      </c>
      <c r="M24" s="41">
        <v>0.2189752355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1877.5536569999999</v>
      </c>
      <c r="F25" s="35">
        <v>128.00681019999999</v>
      </c>
      <c r="G25" s="37">
        <v>0.92858536229999999</v>
      </c>
      <c r="H25" s="38">
        <v>218.5029773</v>
      </c>
      <c r="I25" s="38">
        <v>62.722340969999998</v>
      </c>
      <c r="J25" s="39">
        <v>8.1619060379999997E-2</v>
      </c>
      <c r="K25" s="40">
        <v>431.21182649999997</v>
      </c>
      <c r="L25" s="38">
        <v>179.537184</v>
      </c>
      <c r="M25" s="41">
        <v>0.2313950884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1752.0746710000001</v>
      </c>
      <c r="F26" s="35">
        <v>92.725955529999993</v>
      </c>
      <c r="G26" s="37">
        <v>0.82069376429999996</v>
      </c>
      <c r="H26" s="38">
        <v>218.7213337</v>
      </c>
      <c r="I26" s="38">
        <v>52.554570630000001</v>
      </c>
      <c r="J26" s="39">
        <v>7.3748702829999999E-2</v>
      </c>
      <c r="K26" s="40">
        <v>416.56365740000001</v>
      </c>
      <c r="L26" s="38">
        <v>146.74151320000001</v>
      </c>
      <c r="M26" s="41">
        <v>0.1955900653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1838.642409</v>
      </c>
      <c r="F27" s="35">
        <v>108.491765</v>
      </c>
      <c r="G27" s="37">
        <v>0.87352177050000002</v>
      </c>
      <c r="H27" s="38">
        <v>218.8659193</v>
      </c>
      <c r="I27" s="38">
        <v>56.136447529999998</v>
      </c>
      <c r="J27" s="39">
        <v>7.6681701769999999E-2</v>
      </c>
      <c r="K27" s="40">
        <v>426.81175039999999</v>
      </c>
      <c r="L27" s="38">
        <v>162.76723380000001</v>
      </c>
      <c r="M27" s="41">
        <v>0.21525531989999999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1805.7637540000001</v>
      </c>
      <c r="F28" s="35">
        <v>123.2881265</v>
      </c>
      <c r="G28" s="37">
        <v>0.87382934649999999</v>
      </c>
      <c r="H28" s="38">
        <v>205.45121</v>
      </c>
      <c r="I28" s="38">
        <v>54.949399569999997</v>
      </c>
      <c r="J28" s="39">
        <v>6.4533586510000004E-2</v>
      </c>
      <c r="K28" s="40">
        <v>404.18524680000002</v>
      </c>
      <c r="L28" s="38">
        <v>155.36768359999999</v>
      </c>
      <c r="M28" s="41">
        <v>0.19082565670000001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1762.5314989999999</v>
      </c>
      <c r="F29" s="35">
        <v>143.1332721</v>
      </c>
      <c r="G29" s="37">
        <v>0.95854064269999995</v>
      </c>
      <c r="H29" s="38">
        <v>173.51475170000001</v>
      </c>
      <c r="I29" s="38">
        <v>47.235180999999997</v>
      </c>
      <c r="J29" s="39">
        <v>5.9189006369999998E-2</v>
      </c>
      <c r="K29" s="40">
        <v>428.6720431</v>
      </c>
      <c r="L29" s="38">
        <v>171.448216</v>
      </c>
      <c r="M29" s="41">
        <v>0.25312082330000002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1841.212405</v>
      </c>
      <c r="F30" s="35">
        <v>116.8076555</v>
      </c>
      <c r="G30" s="37">
        <v>0.91099293650000002</v>
      </c>
      <c r="H30" s="38">
        <v>194.8135029</v>
      </c>
      <c r="I30" s="38">
        <v>51.344752980000003</v>
      </c>
      <c r="J30" s="39">
        <v>6.2879952700000005E-2</v>
      </c>
      <c r="K30" s="40">
        <v>400.08447050000001</v>
      </c>
      <c r="L30" s="38">
        <v>149.90212639999999</v>
      </c>
      <c r="M30" s="41">
        <v>0.1979784164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1788.0327259999999</v>
      </c>
      <c r="F31" s="35">
        <v>93.453170729999997</v>
      </c>
      <c r="G31" s="37">
        <v>0.81948108259999997</v>
      </c>
      <c r="H31" s="38">
        <v>220.9015952</v>
      </c>
      <c r="I31" s="38">
        <v>50.65873027</v>
      </c>
      <c r="J31" s="39">
        <v>7.4822196499999993E-2</v>
      </c>
      <c r="K31" s="40">
        <v>412.55322719999998</v>
      </c>
      <c r="L31" s="38">
        <v>139.9860669</v>
      </c>
      <c r="M31" s="41">
        <v>0.1902680387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1503.323641</v>
      </c>
      <c r="F32" s="35">
        <v>76.122818229999993</v>
      </c>
      <c r="G32" s="37">
        <v>0.84332203920000004</v>
      </c>
      <c r="H32" s="38">
        <v>167.04842679999999</v>
      </c>
      <c r="I32" s="38">
        <v>36.195038179999997</v>
      </c>
      <c r="J32" s="39">
        <v>6.2473835579999998E-2</v>
      </c>
      <c r="K32" s="40">
        <v>388.50372299999998</v>
      </c>
      <c r="L32" s="38">
        <v>117.3845082</v>
      </c>
      <c r="M32" s="41">
        <v>0.2088996326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1702.9740879999999</v>
      </c>
      <c r="F33" s="35">
        <v>106.1402052</v>
      </c>
      <c r="G33" s="37">
        <v>0.85809077600000006</v>
      </c>
      <c r="H33" s="38">
        <v>185.7350654</v>
      </c>
      <c r="I33" s="38">
        <v>46.638176870000002</v>
      </c>
      <c r="J33" s="39">
        <v>6.094411794E-2</v>
      </c>
      <c r="K33" s="40">
        <v>382.87308460000003</v>
      </c>
      <c r="L33" s="38">
        <v>136.17430880000001</v>
      </c>
      <c r="M33" s="41">
        <v>0.1852264216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1437.698067</v>
      </c>
      <c r="F34" s="35">
        <v>66.930056140000005</v>
      </c>
      <c r="G34" s="37">
        <v>0.80643253820000005</v>
      </c>
      <c r="H34" s="38">
        <v>170.58165679999999</v>
      </c>
      <c r="I34" s="38">
        <v>32.673691990000002</v>
      </c>
      <c r="J34" s="39">
        <v>6.4596439709999995E-2</v>
      </c>
      <c r="K34" s="40">
        <v>372.21986559999999</v>
      </c>
      <c r="L34" s="38">
        <v>100.54515170000001</v>
      </c>
      <c r="M34" s="41">
        <v>0.18873224820000001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1836.327718</v>
      </c>
      <c r="F35" s="35">
        <v>126.085221</v>
      </c>
      <c r="G35" s="37">
        <v>0.91648863920000001</v>
      </c>
      <c r="H35" s="38">
        <v>217.80280099999999</v>
      </c>
      <c r="I35" s="38">
        <v>64.299430270000002</v>
      </c>
      <c r="J35" s="39">
        <v>9.0126027740000003E-2</v>
      </c>
      <c r="K35" s="40">
        <v>447.74568850000003</v>
      </c>
      <c r="L35" s="38">
        <v>184.32955920000001</v>
      </c>
      <c r="M35" s="41">
        <v>0.25707835379999999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1612.435538</v>
      </c>
      <c r="F36" s="35">
        <v>99.313468839999999</v>
      </c>
      <c r="G36" s="37">
        <v>0.82960855209999995</v>
      </c>
      <c r="H36" s="38">
        <v>178.02392620000001</v>
      </c>
      <c r="I36" s="38">
        <v>44.743158530000002</v>
      </c>
      <c r="J36" s="39">
        <v>6.0262466139999998E-2</v>
      </c>
      <c r="K36" s="40">
        <v>372.11687310000002</v>
      </c>
      <c r="L36" s="38">
        <v>128.38971849999999</v>
      </c>
      <c r="M36" s="41">
        <v>0.1800450988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1844.3326320000001</v>
      </c>
      <c r="F37" s="35">
        <v>134.60323349999999</v>
      </c>
      <c r="G37" s="37">
        <v>0.95254935429999998</v>
      </c>
      <c r="H37" s="38">
        <v>190.05961500000001</v>
      </c>
      <c r="I37" s="38">
        <v>57.446554949999999</v>
      </c>
      <c r="J37" s="39">
        <v>6.4225743249999995E-2</v>
      </c>
      <c r="K37" s="40">
        <v>411.81192629999998</v>
      </c>
      <c r="L37" s="38">
        <v>168.1083514</v>
      </c>
      <c r="M37" s="41">
        <v>0.21924927520000001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1506.0258389999999</v>
      </c>
      <c r="F38" s="35">
        <v>119.96220340000001</v>
      </c>
      <c r="G38" s="37">
        <v>0.88069575320000004</v>
      </c>
      <c r="H38" s="38">
        <v>153.5757121</v>
      </c>
      <c r="I38" s="38">
        <v>22.25579557</v>
      </c>
      <c r="J38" s="39">
        <v>3.9079139819999997E-2</v>
      </c>
      <c r="K38" s="40">
        <v>407.38418139999999</v>
      </c>
      <c r="L38" s="38">
        <v>133.48723129999999</v>
      </c>
      <c r="M38" s="41">
        <v>0.24295579789999999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1383.7059650000001</v>
      </c>
      <c r="F39" s="35">
        <v>66.463366890000003</v>
      </c>
      <c r="G39" s="37">
        <v>0.77942486609999995</v>
      </c>
      <c r="H39" s="38">
        <v>161.30979429999999</v>
      </c>
      <c r="I39" s="38">
        <v>24.652755259999999</v>
      </c>
      <c r="J39" s="39">
        <v>5.4466255310000003E-2</v>
      </c>
      <c r="K39" s="40">
        <v>366.02006139999997</v>
      </c>
      <c r="L39" s="38">
        <v>87.784876920000002</v>
      </c>
      <c r="M39" s="41">
        <v>0.1849078153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1883.8016090000001</v>
      </c>
      <c r="F40" s="35">
        <v>184.83366430000001</v>
      </c>
      <c r="G40" s="37">
        <v>1.0106031680000001</v>
      </c>
      <c r="H40" s="38">
        <v>188.15828310000001</v>
      </c>
      <c r="I40" s="38">
        <v>59.86365705</v>
      </c>
      <c r="J40" s="39">
        <v>6.8806282809999994E-2</v>
      </c>
      <c r="K40" s="40">
        <v>438.22633150000001</v>
      </c>
      <c r="L40" s="38">
        <v>201.0357793</v>
      </c>
      <c r="M40" s="41">
        <v>0.26792681550000003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1206.5977270000001</v>
      </c>
      <c r="F41" s="35">
        <v>19.049111409999998</v>
      </c>
      <c r="G41" s="37">
        <v>0.63485612280000003</v>
      </c>
      <c r="H41" s="38">
        <v>159.76443449999999</v>
      </c>
      <c r="I41" s="38">
        <v>17.712859300000002</v>
      </c>
      <c r="J41" s="39">
        <v>5.7377786600000001E-2</v>
      </c>
      <c r="K41" s="40">
        <v>331.40767679999999</v>
      </c>
      <c r="L41" s="38">
        <v>42.633079960000003</v>
      </c>
      <c r="M41" s="41">
        <v>0.1378310331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1391.9229539999999</v>
      </c>
      <c r="F42" s="35">
        <v>77.347970009999997</v>
      </c>
      <c r="G42" s="37">
        <v>0.80707592650000004</v>
      </c>
      <c r="H42" s="38">
        <v>167.50532699999999</v>
      </c>
      <c r="I42" s="38">
        <v>23.486742970000002</v>
      </c>
      <c r="J42" s="39">
        <v>5.649630571E-2</v>
      </c>
      <c r="K42" s="40">
        <v>380.52044050000001</v>
      </c>
      <c r="L42" s="38">
        <v>97.607776830000006</v>
      </c>
      <c r="M42" s="41">
        <v>0.20038287569999999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1856.9647090000001</v>
      </c>
      <c r="F43" s="35">
        <v>127.75332109999999</v>
      </c>
      <c r="G43" s="37">
        <v>0.93368985819999994</v>
      </c>
      <c r="H43" s="38">
        <v>203.27590029999999</v>
      </c>
      <c r="I43" s="38">
        <v>55.932901860000001</v>
      </c>
      <c r="J43" s="39">
        <v>6.7437424019999997E-2</v>
      </c>
      <c r="K43" s="40">
        <v>414.35519929999998</v>
      </c>
      <c r="L43" s="38">
        <v>164.8277033</v>
      </c>
      <c r="M43" s="41">
        <v>0.2108813719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1766.4501339999999</v>
      </c>
      <c r="F44" s="35">
        <v>127.0580387</v>
      </c>
      <c r="G44" s="37">
        <v>0.93306101620000004</v>
      </c>
      <c r="H44" s="38">
        <v>200.21115119999999</v>
      </c>
      <c r="I44" s="38">
        <v>54.363737299999997</v>
      </c>
      <c r="J44" s="39">
        <v>8.0679118849999995E-2</v>
      </c>
      <c r="K44" s="40">
        <v>450.48205059999998</v>
      </c>
      <c r="L44" s="38">
        <v>177.25854330000001</v>
      </c>
      <c r="M44" s="41">
        <v>0.27312828639999998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1858.9626000000001</v>
      </c>
      <c r="F45" s="35">
        <v>148.40732120000001</v>
      </c>
      <c r="G45" s="37">
        <v>1.0022560089999999</v>
      </c>
      <c r="H45" s="38">
        <v>202.24120490000001</v>
      </c>
      <c r="I45" s="38">
        <v>60.882290169999997</v>
      </c>
      <c r="J45" s="39">
        <v>8.1762343469999998E-2</v>
      </c>
      <c r="K45" s="40">
        <v>443.57648369999998</v>
      </c>
      <c r="L45" s="38">
        <v>189.03719849999999</v>
      </c>
      <c r="M45" s="41">
        <v>0.26806983350000002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1865.533177</v>
      </c>
      <c r="F46" s="35">
        <v>134.0553955</v>
      </c>
      <c r="G46" s="37">
        <v>0.93437240830000001</v>
      </c>
      <c r="H46" s="38">
        <v>199.02293940000001</v>
      </c>
      <c r="I46" s="38">
        <v>57.839179469999998</v>
      </c>
      <c r="J46" s="39">
        <v>6.6105979189999997E-2</v>
      </c>
      <c r="K46" s="40">
        <v>410.63583019999999</v>
      </c>
      <c r="L46" s="38">
        <v>167.5168219</v>
      </c>
      <c r="M46" s="41">
        <v>0.2114711638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1572.084728</v>
      </c>
      <c r="F47" s="35">
        <v>110.69800290000001</v>
      </c>
      <c r="G47" s="37">
        <v>0.92088044710000005</v>
      </c>
      <c r="H47" s="38">
        <v>156.75463980000001</v>
      </c>
      <c r="I47" s="38">
        <v>30.74012699</v>
      </c>
      <c r="J47" s="39">
        <v>4.9981018449999998E-2</v>
      </c>
      <c r="K47" s="40">
        <v>410.90240899999998</v>
      </c>
      <c r="L47" s="38">
        <v>143.2139669</v>
      </c>
      <c r="M47" s="41">
        <v>0.24390249559999999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1538.84854</v>
      </c>
      <c r="F48" s="35">
        <v>127.7412495</v>
      </c>
      <c r="G48" s="37">
        <v>0.93315733099999998</v>
      </c>
      <c r="H48" s="38">
        <v>153.49658109999999</v>
      </c>
      <c r="I48" s="38">
        <v>24.38365722</v>
      </c>
      <c r="J48" s="39">
        <v>4.2948296740000003E-2</v>
      </c>
      <c r="K48" s="40">
        <v>407.63245649999999</v>
      </c>
      <c r="L48" s="38">
        <v>142.84562990000001</v>
      </c>
      <c r="M48" s="41">
        <v>0.24874205420000001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1877.7007229999999</v>
      </c>
      <c r="F49" s="35">
        <v>125.8047428</v>
      </c>
      <c r="G49" s="37">
        <v>0.92586054910000004</v>
      </c>
      <c r="H49" s="38">
        <v>218.88593900000001</v>
      </c>
      <c r="I49" s="38">
        <v>63.451122669999997</v>
      </c>
      <c r="J49" s="39">
        <v>8.6059443439999994E-2</v>
      </c>
      <c r="K49" s="40">
        <v>439.19998290000001</v>
      </c>
      <c r="L49" s="38">
        <v>181.8468483</v>
      </c>
      <c r="M49" s="41">
        <v>0.2443033241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1851.5510039999999</v>
      </c>
      <c r="F50" s="35">
        <v>131.98160730000001</v>
      </c>
      <c r="G50" s="37">
        <v>0.95228218649999996</v>
      </c>
      <c r="H50" s="38">
        <v>192.4719863</v>
      </c>
      <c r="I50" s="38">
        <v>57.427398199999999</v>
      </c>
      <c r="J50" s="39">
        <v>6.5175914520000003E-2</v>
      </c>
      <c r="K50" s="40">
        <v>408.01036149999999</v>
      </c>
      <c r="L50" s="38">
        <v>165.45021220000001</v>
      </c>
      <c r="M50" s="41">
        <v>0.21360672280000001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1668.332326</v>
      </c>
      <c r="F51" s="35">
        <v>108.2490366</v>
      </c>
      <c r="G51" s="37">
        <v>0.87308526509999995</v>
      </c>
      <c r="H51" s="38">
        <v>184.2241229</v>
      </c>
      <c r="I51" s="38">
        <v>47.322197580000001</v>
      </c>
      <c r="J51" s="39">
        <v>6.2709923370000004E-2</v>
      </c>
      <c r="K51" s="40">
        <v>390.74034749999998</v>
      </c>
      <c r="L51" s="38">
        <v>140.38502449999999</v>
      </c>
      <c r="M51" s="41">
        <v>0.19404978079999999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1689.8223680000001</v>
      </c>
      <c r="F52" s="35">
        <v>111.4024804</v>
      </c>
      <c r="G52" s="37">
        <v>0.88797036659999995</v>
      </c>
      <c r="H52" s="38">
        <v>181.30554939999999</v>
      </c>
      <c r="I52" s="38">
        <v>50.294006680000003</v>
      </c>
      <c r="J52" s="39">
        <v>6.368622333E-2</v>
      </c>
      <c r="K52" s="40">
        <v>392.19931530000002</v>
      </c>
      <c r="L52" s="38">
        <v>145.3706827</v>
      </c>
      <c r="M52" s="41">
        <v>0.20109638830000001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1771.630218</v>
      </c>
      <c r="F53" s="35">
        <v>91.027853010000001</v>
      </c>
      <c r="G53" s="37">
        <v>0.82105544460000002</v>
      </c>
      <c r="H53" s="38">
        <v>218.11528240000001</v>
      </c>
      <c r="I53" s="38">
        <v>51.46182117</v>
      </c>
      <c r="J53" s="39">
        <v>7.2239854300000003E-2</v>
      </c>
      <c r="K53" s="40">
        <v>420.74634129999998</v>
      </c>
      <c r="L53" s="38">
        <v>147.14486160000001</v>
      </c>
      <c r="M53" s="41">
        <v>0.20027586629999999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1816.1056510000001</v>
      </c>
      <c r="F54" s="35">
        <v>130.18336450000001</v>
      </c>
      <c r="G54" s="37">
        <v>0.94588368020000002</v>
      </c>
      <c r="H54" s="38">
        <v>212.01656600000001</v>
      </c>
      <c r="I54" s="38">
        <v>60.528053569999997</v>
      </c>
      <c r="J54" s="39">
        <v>8.8396925959999997E-2</v>
      </c>
      <c r="K54" s="40">
        <v>452.03644789999998</v>
      </c>
      <c r="L54" s="38">
        <v>183.9561075</v>
      </c>
      <c r="M54" s="41">
        <v>0.26932219159999998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1894.68417</v>
      </c>
      <c r="F55" s="35">
        <v>146.53740780000001</v>
      </c>
      <c r="G55" s="37">
        <v>0.97495872429999997</v>
      </c>
      <c r="H55" s="38">
        <v>204.20535570000001</v>
      </c>
      <c r="I55" s="38">
        <v>61.119545559999999</v>
      </c>
      <c r="J55" s="39">
        <v>7.2168794529999997E-2</v>
      </c>
      <c r="K55" s="40">
        <v>419.91596199999998</v>
      </c>
      <c r="L55" s="38">
        <v>178.6764671</v>
      </c>
      <c r="M55" s="41">
        <v>0.22452248499999999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1834.0859499999999</v>
      </c>
      <c r="F56" s="35">
        <v>132.0332531</v>
      </c>
      <c r="G56" s="37">
        <v>0.93891666929999995</v>
      </c>
      <c r="H56" s="38">
        <v>220.8689388</v>
      </c>
      <c r="I56" s="38">
        <v>64.438448620000003</v>
      </c>
      <c r="J56" s="39">
        <v>9.8290515529999997E-2</v>
      </c>
      <c r="K56" s="40">
        <v>461.44219909999998</v>
      </c>
      <c r="L56" s="38">
        <v>192.96003909999999</v>
      </c>
      <c r="M56" s="41">
        <v>0.28354969429999999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1677.0307130000001</v>
      </c>
      <c r="F57" s="35">
        <v>152.31463210000001</v>
      </c>
      <c r="G57" s="37">
        <v>0.99493521200000001</v>
      </c>
      <c r="H57" s="38">
        <v>155.35187189999999</v>
      </c>
      <c r="I57" s="38">
        <v>33.395126490000003</v>
      </c>
      <c r="J57" s="39">
        <v>4.6427876780000002E-2</v>
      </c>
      <c r="K57" s="40">
        <v>424.1704853</v>
      </c>
      <c r="L57" s="38">
        <v>171.61650549999999</v>
      </c>
      <c r="M57" s="41">
        <v>0.26905239339999998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1755.1003009999999</v>
      </c>
      <c r="F58" s="35">
        <v>105.26975729999999</v>
      </c>
      <c r="G58" s="37">
        <v>0.8391796185</v>
      </c>
      <c r="H58" s="38">
        <v>208.9802919</v>
      </c>
      <c r="I58" s="38">
        <v>52.08712001</v>
      </c>
      <c r="J58" s="39">
        <v>6.6065292519999999E-2</v>
      </c>
      <c r="K58" s="40">
        <v>405.7125044</v>
      </c>
      <c r="L58" s="38">
        <v>148.86529909999999</v>
      </c>
      <c r="M58" s="41">
        <v>0.18913989040000001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1680.6853719999999</v>
      </c>
      <c r="F59" s="35">
        <v>108.6682452</v>
      </c>
      <c r="G59" s="37">
        <v>0.89826701279999999</v>
      </c>
      <c r="H59" s="38">
        <v>167.12394810000001</v>
      </c>
      <c r="I59" s="38">
        <v>41.489156149999999</v>
      </c>
      <c r="J59" s="39">
        <v>5.5024995559999998E-2</v>
      </c>
      <c r="K59" s="40">
        <v>418.1395541</v>
      </c>
      <c r="L59" s="38">
        <v>149.85975719999999</v>
      </c>
      <c r="M59" s="41">
        <v>0.24159616540000001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1542.5502349999999</v>
      </c>
      <c r="F60" s="35">
        <v>118.031389</v>
      </c>
      <c r="G60" s="37">
        <v>0.94318230359999999</v>
      </c>
      <c r="H60" s="38">
        <v>153.8445935</v>
      </c>
      <c r="I60" s="38">
        <v>23.52170272</v>
      </c>
      <c r="J60" s="39">
        <v>4.678251219E-2</v>
      </c>
      <c r="K60" s="40">
        <v>405.06361659999999</v>
      </c>
      <c r="L60" s="38">
        <v>136.37762799999999</v>
      </c>
      <c r="M60" s="41">
        <v>0.2451483807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1574.307337</v>
      </c>
      <c r="F61" s="35">
        <v>89.445791670000006</v>
      </c>
      <c r="G61" s="37">
        <v>0.82326410189999999</v>
      </c>
      <c r="H61" s="38">
        <v>178.77020569999999</v>
      </c>
      <c r="I61" s="38">
        <v>43.12225566</v>
      </c>
      <c r="J61" s="39">
        <v>6.3006151890000001E-2</v>
      </c>
      <c r="K61" s="40">
        <v>364.86268050000001</v>
      </c>
      <c r="L61" s="38">
        <v>117.30799759999999</v>
      </c>
      <c r="M61" s="41">
        <v>0.17578977209999999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1764.4221789999999</v>
      </c>
      <c r="F62" s="35">
        <v>132.0691625</v>
      </c>
      <c r="G62" s="37">
        <v>0.92459822219999999</v>
      </c>
      <c r="H62" s="38">
        <v>211.87311740000001</v>
      </c>
      <c r="I62" s="38">
        <v>57.84074974</v>
      </c>
      <c r="J62" s="39">
        <v>9.0835291149999997E-2</v>
      </c>
      <c r="K62" s="40">
        <v>460.57670940000003</v>
      </c>
      <c r="L62" s="38">
        <v>185.20872560000001</v>
      </c>
      <c r="M62" s="41">
        <v>0.2825587235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1593.2861800000001</v>
      </c>
      <c r="F63" s="35">
        <v>128.11856900000001</v>
      </c>
      <c r="G63" s="37">
        <v>0.95365413300000001</v>
      </c>
      <c r="H63" s="38">
        <v>154.2969932</v>
      </c>
      <c r="I63" s="38">
        <v>27.047039130000002</v>
      </c>
      <c r="J63" s="39">
        <v>4.539608597E-2</v>
      </c>
      <c r="K63" s="40">
        <v>414.79740420000002</v>
      </c>
      <c r="L63" s="38">
        <v>150.53131870000001</v>
      </c>
      <c r="M63" s="41">
        <v>0.25830325240000002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1753.9062739999999</v>
      </c>
      <c r="F64" s="35">
        <v>124.70240389999999</v>
      </c>
      <c r="G64" s="37">
        <v>0.91107753859999996</v>
      </c>
      <c r="H64" s="38">
        <v>177.02309579999999</v>
      </c>
      <c r="I64" s="38">
        <v>49.57886019</v>
      </c>
      <c r="J64" s="39">
        <v>5.7173080420000001E-2</v>
      </c>
      <c r="K64" s="40">
        <v>418.63472039999999</v>
      </c>
      <c r="L64" s="38">
        <v>161.5999478</v>
      </c>
      <c r="M64" s="41">
        <v>0.23029746879999999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1926.999883</v>
      </c>
      <c r="F65" s="35">
        <v>146.21072040000001</v>
      </c>
      <c r="G65" s="37">
        <v>0.98309959599999996</v>
      </c>
      <c r="H65" s="38">
        <v>200.07298779999999</v>
      </c>
      <c r="I65" s="38">
        <v>59.814154240000001</v>
      </c>
      <c r="J65" s="39">
        <v>6.9025229810000005E-2</v>
      </c>
      <c r="K65" s="40">
        <v>399.53465360000001</v>
      </c>
      <c r="L65" s="38">
        <v>163.45884659999999</v>
      </c>
      <c r="M65" s="41">
        <v>0.20048863759999999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1552.8194980000001</v>
      </c>
      <c r="F66" s="35">
        <v>117.24312159999999</v>
      </c>
      <c r="G66" s="37">
        <v>0.93891819939999999</v>
      </c>
      <c r="H66" s="38">
        <v>153.07780310000001</v>
      </c>
      <c r="I66" s="38">
        <v>24.865010120000001</v>
      </c>
      <c r="J66" s="39">
        <v>4.648733863E-2</v>
      </c>
      <c r="K66" s="40">
        <v>407.11742049999998</v>
      </c>
      <c r="L66" s="38">
        <v>138.03906069999999</v>
      </c>
      <c r="M66" s="41">
        <v>0.24737885900000001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1886.828741</v>
      </c>
      <c r="F67" s="35">
        <v>155.2609124</v>
      </c>
      <c r="G67" s="37">
        <v>0.9913302813</v>
      </c>
      <c r="H67" s="38">
        <v>203.101552</v>
      </c>
      <c r="I67" s="38">
        <v>63.814520219999999</v>
      </c>
      <c r="J67" s="39">
        <v>7.6668631500000001E-2</v>
      </c>
      <c r="K67" s="40">
        <v>431.69819089999999</v>
      </c>
      <c r="L67" s="38">
        <v>189.2630595</v>
      </c>
      <c r="M67" s="41">
        <v>0.2463449935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1881.7909589999999</v>
      </c>
      <c r="F68" s="35">
        <v>149.3537254</v>
      </c>
      <c r="G68" s="37">
        <v>0.9762432888</v>
      </c>
      <c r="H68" s="38">
        <v>198.72935290000001</v>
      </c>
      <c r="I68" s="38">
        <v>61.325160689999997</v>
      </c>
      <c r="J68" s="39">
        <v>7.0010566369999999E-2</v>
      </c>
      <c r="K68" s="40">
        <v>418.17529719999999</v>
      </c>
      <c r="L68" s="38">
        <v>179.66800370000001</v>
      </c>
      <c r="M68" s="41">
        <v>0.22721060770000001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1827.9924080000001</v>
      </c>
      <c r="F69" s="35">
        <v>121.7286596</v>
      </c>
      <c r="G69" s="37">
        <v>0.88167747439999999</v>
      </c>
      <c r="H69" s="38">
        <v>204.3207859</v>
      </c>
      <c r="I69" s="38">
        <v>54.794234279999998</v>
      </c>
      <c r="J69" s="39">
        <v>6.4694191760000005E-2</v>
      </c>
      <c r="K69" s="40">
        <v>409.9664113</v>
      </c>
      <c r="L69" s="38">
        <v>158.63774620000001</v>
      </c>
      <c r="M69" s="41">
        <v>0.19867692840000001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1845.248803</v>
      </c>
      <c r="F70" s="35">
        <v>153.67735519999999</v>
      </c>
      <c r="G70" s="37">
        <v>0.96899624780000004</v>
      </c>
      <c r="H70" s="38">
        <v>223.75083290000001</v>
      </c>
      <c r="I70" s="38">
        <v>66.815364500000001</v>
      </c>
      <c r="J70" s="39">
        <v>0.1058659382</v>
      </c>
      <c r="K70" s="40">
        <v>474.75727560000001</v>
      </c>
      <c r="L70" s="38">
        <v>210.2752088</v>
      </c>
      <c r="M70" s="41">
        <v>0.30802960820000003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1417.3777869999999</v>
      </c>
      <c r="F71" s="35">
        <v>92.959124610000003</v>
      </c>
      <c r="G71" s="37">
        <v>0.82098540480000004</v>
      </c>
      <c r="H71" s="38">
        <v>156.42289070000001</v>
      </c>
      <c r="I71" s="38">
        <v>20.23595357</v>
      </c>
      <c r="J71" s="39">
        <v>4.3323233039999999E-2</v>
      </c>
      <c r="K71" s="40">
        <v>393.61760450000003</v>
      </c>
      <c r="L71" s="38">
        <v>109.01454080000001</v>
      </c>
      <c r="M71" s="41">
        <v>0.21858423069999999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1301.209073</v>
      </c>
      <c r="F72" s="35">
        <v>45.412933209999998</v>
      </c>
      <c r="G72" s="37">
        <v>0.73044220579999997</v>
      </c>
      <c r="H72" s="38">
        <v>171.78419339999999</v>
      </c>
      <c r="I72" s="38">
        <v>28.606747290000001</v>
      </c>
      <c r="J72" s="39">
        <v>6.4847954119999995E-2</v>
      </c>
      <c r="K72" s="40">
        <v>357.99425889999998</v>
      </c>
      <c r="L72" s="38">
        <v>78.895345829999997</v>
      </c>
      <c r="M72" s="41">
        <v>0.16706380100000001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1841.6116320000001</v>
      </c>
      <c r="F73" s="35">
        <v>121.38187139999999</v>
      </c>
      <c r="G73" s="37">
        <v>0.91329878419999999</v>
      </c>
      <c r="H73" s="38">
        <v>199.90594369999999</v>
      </c>
      <c r="I73" s="38">
        <v>53.242971750000002</v>
      </c>
      <c r="J73" s="39">
        <v>6.447526764E-2</v>
      </c>
      <c r="K73" s="40">
        <v>409.51748709999998</v>
      </c>
      <c r="L73" s="38">
        <v>157.34526819999999</v>
      </c>
      <c r="M73" s="41">
        <v>0.20423361449999999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1752.7611549999999</v>
      </c>
      <c r="F74" s="35">
        <v>117.8781534</v>
      </c>
      <c r="G74" s="37">
        <v>0.89726479930000003</v>
      </c>
      <c r="H74" s="38">
        <v>189.74103059999999</v>
      </c>
      <c r="I74" s="38">
        <v>51.330799669999998</v>
      </c>
      <c r="J74" s="39">
        <v>6.3202503090000001E-2</v>
      </c>
      <c r="K74" s="40">
        <v>397.12013359999997</v>
      </c>
      <c r="L74" s="38">
        <v>150.70289560000001</v>
      </c>
      <c r="M74" s="41">
        <v>0.198384543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1885.0443580000001</v>
      </c>
      <c r="F75" s="35">
        <v>142.0620644</v>
      </c>
      <c r="G75" s="37">
        <v>0.95641136130000004</v>
      </c>
      <c r="H75" s="38">
        <v>201.35698260000001</v>
      </c>
      <c r="I75" s="38">
        <v>59.68374567</v>
      </c>
      <c r="J75" s="39">
        <v>6.900402286E-2</v>
      </c>
      <c r="K75" s="40">
        <v>415.78221109999998</v>
      </c>
      <c r="L75" s="38">
        <v>174.3060065</v>
      </c>
      <c r="M75" s="41">
        <v>0.21862153649999999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1778.0778809999999</v>
      </c>
      <c r="F76" s="35">
        <v>123.0698129</v>
      </c>
      <c r="G76" s="37">
        <v>0.91900974680000003</v>
      </c>
      <c r="H76" s="38">
        <v>182.9938803</v>
      </c>
      <c r="I76" s="38">
        <v>53.879275610000001</v>
      </c>
      <c r="J76" s="39">
        <v>6.105610903E-2</v>
      </c>
      <c r="K76" s="40">
        <v>403.68456309999999</v>
      </c>
      <c r="L76" s="38">
        <v>157.74864600000001</v>
      </c>
      <c r="M76" s="41">
        <v>0.21158428939999999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1848.2016289999999</v>
      </c>
      <c r="F77" s="35">
        <v>121.1188286</v>
      </c>
      <c r="G77" s="37">
        <v>0.88240194350000001</v>
      </c>
      <c r="H77" s="38">
        <v>211.22960459999999</v>
      </c>
      <c r="I77" s="38">
        <v>56.656308940000002</v>
      </c>
      <c r="J77" s="39">
        <v>6.8453825189999998E-2</v>
      </c>
      <c r="K77" s="40">
        <v>414.5908518</v>
      </c>
      <c r="L77" s="38">
        <v>163.4154393</v>
      </c>
      <c r="M77" s="41">
        <v>0.20173026990000001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1768.025545</v>
      </c>
      <c r="F78" s="35">
        <v>135.61627340000001</v>
      </c>
      <c r="G78" s="37">
        <v>0.90385720830000005</v>
      </c>
      <c r="H78" s="38">
        <v>176.5903036</v>
      </c>
      <c r="I78" s="38">
        <v>47.963525099999998</v>
      </c>
      <c r="J78" s="39">
        <v>5.7663555370000001E-2</v>
      </c>
      <c r="K78" s="40">
        <v>430.05977710000002</v>
      </c>
      <c r="L78" s="38">
        <v>169.98924299999999</v>
      </c>
      <c r="M78" s="41">
        <v>0.24716827290000001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1835.6752799999999</v>
      </c>
      <c r="F79" s="35">
        <v>149.81427439999999</v>
      </c>
      <c r="G79" s="37">
        <v>0.95818212749999998</v>
      </c>
      <c r="H79" s="38">
        <v>182.7488003</v>
      </c>
      <c r="I79" s="38">
        <v>54.618582150000002</v>
      </c>
      <c r="J79" s="39">
        <v>6.1648030569999998E-2</v>
      </c>
      <c r="K79" s="40">
        <v>424.9428393</v>
      </c>
      <c r="L79" s="38">
        <v>179.03044600000001</v>
      </c>
      <c r="M79" s="41">
        <v>0.2431466364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1669.622948</v>
      </c>
      <c r="F80" s="35">
        <v>100.36440349999999</v>
      </c>
      <c r="G80" s="37">
        <v>0.83788637290000001</v>
      </c>
      <c r="H80" s="38">
        <v>174.0387369</v>
      </c>
      <c r="I80" s="38">
        <v>47.0973495</v>
      </c>
      <c r="J80" s="39">
        <v>5.4523387809999997E-2</v>
      </c>
      <c r="K80" s="40">
        <v>399.31800279999999</v>
      </c>
      <c r="L80" s="38">
        <v>140.20539249999999</v>
      </c>
      <c r="M80" s="41">
        <v>0.2027428456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1824.16563</v>
      </c>
      <c r="F81" s="35">
        <v>179.6550828</v>
      </c>
      <c r="G81" s="37">
        <v>1.024230821</v>
      </c>
      <c r="H81" s="38">
        <v>172.1210131</v>
      </c>
      <c r="I81" s="38">
        <v>50.071270320000004</v>
      </c>
      <c r="J81" s="39">
        <v>6.1304110959999998E-2</v>
      </c>
      <c r="K81" s="40">
        <v>435.57154980000001</v>
      </c>
      <c r="L81" s="38">
        <v>192.17509580000001</v>
      </c>
      <c r="M81" s="41">
        <v>0.27629438210000001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1795.801817</v>
      </c>
      <c r="F82" s="35">
        <v>128.67722280000001</v>
      </c>
      <c r="G82" s="37">
        <v>0.88862105030000005</v>
      </c>
      <c r="H82" s="38">
        <v>207.53186389999999</v>
      </c>
      <c r="I82" s="38">
        <v>56.157223559999998</v>
      </c>
      <c r="J82" s="39">
        <v>6.7473795249999996E-2</v>
      </c>
      <c r="K82" s="40">
        <v>404.50985309999999</v>
      </c>
      <c r="L82" s="38">
        <v>160.06286230000001</v>
      </c>
      <c r="M82" s="41">
        <v>0.1935308255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1563.5643749999999</v>
      </c>
      <c r="F83" s="35">
        <v>78.420073029999998</v>
      </c>
      <c r="G83" s="37">
        <v>0.74690388080000003</v>
      </c>
      <c r="H83" s="38">
        <v>170.61881829999999</v>
      </c>
      <c r="I83" s="38">
        <v>39.205274680000002</v>
      </c>
      <c r="J83" s="39">
        <v>5.2809804529999997E-2</v>
      </c>
      <c r="K83" s="40">
        <v>395.16131469999999</v>
      </c>
      <c r="L83" s="38">
        <v>121.5091662</v>
      </c>
      <c r="M83" s="41">
        <v>0.1964392184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1856.826804</v>
      </c>
      <c r="F84" s="35">
        <v>124.0961837</v>
      </c>
      <c r="G84" s="37">
        <v>0.91045685880000005</v>
      </c>
      <c r="H84" s="38">
        <v>209.1355859</v>
      </c>
      <c r="I84" s="38">
        <v>57.452588220000003</v>
      </c>
      <c r="J84" s="39">
        <v>6.8726072309999997E-2</v>
      </c>
      <c r="K84" s="40">
        <v>415.20077320000001</v>
      </c>
      <c r="L84" s="38">
        <v>165.4328338</v>
      </c>
      <c r="M84" s="41">
        <v>0.20505552739999999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1867.687283</v>
      </c>
      <c r="F85" s="35">
        <v>124.66501289999999</v>
      </c>
      <c r="G85" s="37">
        <v>0.92468619389999995</v>
      </c>
      <c r="H85" s="38">
        <v>201.20399549999999</v>
      </c>
      <c r="I85" s="38">
        <v>54.320627639999998</v>
      </c>
      <c r="J85" s="39">
        <v>6.7258441840000002E-2</v>
      </c>
      <c r="K85" s="40">
        <v>400.10568389999997</v>
      </c>
      <c r="L85" s="38">
        <v>151.3280097</v>
      </c>
      <c r="M85" s="41">
        <v>0.19518869459999999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1890.3003349999999</v>
      </c>
      <c r="F86" s="35">
        <v>142.25381429999999</v>
      </c>
      <c r="G86" s="37">
        <v>0.93977270000000002</v>
      </c>
      <c r="H86" s="38">
        <v>211.05206039999999</v>
      </c>
      <c r="I86" s="38">
        <v>64.587464280000006</v>
      </c>
      <c r="J86" s="39">
        <v>7.8114733680000006E-2</v>
      </c>
      <c r="K86" s="40">
        <v>429.18155639999998</v>
      </c>
      <c r="L86" s="38">
        <v>185.4660039</v>
      </c>
      <c r="M86" s="41">
        <v>0.23337401620000001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1762.510839</v>
      </c>
      <c r="F87" s="35">
        <v>165.90086099999999</v>
      </c>
      <c r="G87" s="37">
        <v>1.0188808579999999</v>
      </c>
      <c r="H87" s="38">
        <v>164.07011410000001</v>
      </c>
      <c r="I87" s="38">
        <v>44.00622516</v>
      </c>
      <c r="J87" s="39">
        <v>5.5183147879999998E-2</v>
      </c>
      <c r="K87" s="40">
        <v>438.30319079999998</v>
      </c>
      <c r="L87" s="38">
        <v>188.87292790000001</v>
      </c>
      <c r="M87" s="41">
        <v>0.28045934189999999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1764.53379</v>
      </c>
      <c r="F88" s="35">
        <v>102.5865381</v>
      </c>
      <c r="G88" s="37">
        <v>0.84667849399999995</v>
      </c>
      <c r="H88" s="38">
        <v>211.3454198</v>
      </c>
      <c r="I88" s="38">
        <v>50.798952909999997</v>
      </c>
      <c r="J88" s="39">
        <v>6.846957041E-2</v>
      </c>
      <c r="K88" s="40">
        <v>401.77339169999999</v>
      </c>
      <c r="L88" s="38">
        <v>143.79913479999999</v>
      </c>
      <c r="M88" s="41">
        <v>0.18609197499999999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1819.311105</v>
      </c>
      <c r="F89" s="35">
        <v>120.016518</v>
      </c>
      <c r="G89" s="37">
        <v>0.90811834970000005</v>
      </c>
      <c r="H89" s="38">
        <v>194.06886969999999</v>
      </c>
      <c r="I89" s="38">
        <v>53.2655952</v>
      </c>
      <c r="J89" s="39">
        <v>6.3240872870000006E-2</v>
      </c>
      <c r="K89" s="40">
        <v>401.66537740000001</v>
      </c>
      <c r="L89" s="38">
        <v>154.0582665</v>
      </c>
      <c r="M89" s="41">
        <v>0.20044849889999999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1876.246924</v>
      </c>
      <c r="F90" s="35">
        <v>165.01909860000001</v>
      </c>
      <c r="G90" s="37">
        <v>0.98304615429999997</v>
      </c>
      <c r="H90" s="38">
        <v>195.1074668</v>
      </c>
      <c r="I90" s="38">
        <v>61.309676840000002</v>
      </c>
      <c r="J90" s="39">
        <v>7.2847787720000001E-2</v>
      </c>
      <c r="K90" s="40">
        <v>437.3099623</v>
      </c>
      <c r="L90" s="38">
        <v>194.26240369999999</v>
      </c>
      <c r="M90" s="41">
        <v>0.26054393279999999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63BF16C-62F0-4C85-B5B0-E7E2D3A122B5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11B105D9-3FB7-470C-A766-1F2DC39A46F7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6F7DCE16-7E3F-4B32-8076-9919CB906A3E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85D84B38-A222-4B62-B559-062B6CF0C3BF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A1AD0A37-617B-4CF2-BACD-9B962881B44C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5E0321F7-9EA3-478B-9163-9237B69CBDEC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8B6428F5-3CF7-4991-AD56-1A2D6148C8E6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070504C4-2DCF-427F-851A-63C9C50DE05C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566DDCA5-C873-4071-89E3-190FFCDADF9E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F233293B-F396-4E03-A86F-6FB0094E59CC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7BDAB540-29B7-4388-A353-6A21C65F51CD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2B65E821-C452-4C26-B96D-F7C5866EC2A4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D20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5" sqref="A5"/>
    </sheetView>
  </sheetViews>
  <sheetFormatPr defaultColWidth="14.46484375" defaultRowHeight="15.75" customHeight="1" x14ac:dyDescent="0.35"/>
  <cols>
    <col min="1" max="1" width="14.46484375" style="22"/>
    <col min="2" max="2" width="22.53125" style="22" customWidth="1"/>
    <col min="3" max="16384" width="14.46484375" style="22"/>
  </cols>
  <sheetData>
    <row r="1" spans="1:4" ht="11.65" x14ac:dyDescent="0.35">
      <c r="A1" s="28" t="s">
        <v>79</v>
      </c>
      <c r="B1" s="28" t="s">
        <v>2</v>
      </c>
      <c r="C1" s="28" t="s">
        <v>0</v>
      </c>
      <c r="D1" s="29" t="s">
        <v>80</v>
      </c>
    </row>
    <row r="2" spans="1:4" ht="11.65" x14ac:dyDescent="0.35">
      <c r="A2" s="7">
        <v>27000</v>
      </c>
      <c r="B2" s="7" t="s">
        <v>97</v>
      </c>
      <c r="C2" s="7" t="s">
        <v>97</v>
      </c>
      <c r="D2" s="30">
        <v>1.0000000000000004</v>
      </c>
    </row>
    <row r="3" spans="1:4" ht="11.65" x14ac:dyDescent="0.35">
      <c r="A3" s="31">
        <v>27001</v>
      </c>
      <c r="B3" s="31" t="s">
        <v>98</v>
      </c>
      <c r="C3" s="7" t="s">
        <v>97</v>
      </c>
      <c r="D3" s="32">
        <v>1.3441E-3</v>
      </c>
    </row>
    <row r="4" spans="1:4" ht="11.65" x14ac:dyDescent="0.35">
      <c r="A4" s="31">
        <v>27003</v>
      </c>
      <c r="B4" s="31" t="s">
        <v>99</v>
      </c>
      <c r="C4" s="7" t="s">
        <v>97</v>
      </c>
      <c r="D4" s="32">
        <v>9.8259999999999992E-4</v>
      </c>
    </row>
    <row r="5" spans="1:4" ht="11.65" x14ac:dyDescent="0.35">
      <c r="A5" s="31">
        <v>27005</v>
      </c>
      <c r="B5" s="31" t="s">
        <v>100</v>
      </c>
      <c r="C5" s="7" t="s">
        <v>97</v>
      </c>
      <c r="D5" s="32">
        <v>1.1377099999999999E-2</v>
      </c>
    </row>
    <row r="6" spans="1:4" ht="11.65" x14ac:dyDescent="0.35">
      <c r="A6" s="31">
        <v>27007</v>
      </c>
      <c r="B6" s="31" t="s">
        <v>101</v>
      </c>
      <c r="C6" s="7" t="s">
        <v>97</v>
      </c>
      <c r="D6" s="32">
        <v>3.9858999999999997E-3</v>
      </c>
    </row>
    <row r="7" spans="1:4" ht="11.65" x14ac:dyDescent="0.35">
      <c r="A7" s="31">
        <v>27009</v>
      </c>
      <c r="B7" s="31" t="s">
        <v>102</v>
      </c>
      <c r="C7" s="7" t="s">
        <v>97</v>
      </c>
      <c r="D7" s="32">
        <v>5.1006000000000003E-3</v>
      </c>
    </row>
    <row r="8" spans="1:4" ht="11.65" x14ac:dyDescent="0.35">
      <c r="A8" s="31">
        <v>27011</v>
      </c>
      <c r="B8" s="31" t="s">
        <v>103</v>
      </c>
      <c r="C8" s="7" t="s">
        <v>97</v>
      </c>
      <c r="D8" s="32">
        <v>1.3428900000000001E-2</v>
      </c>
    </row>
    <row r="9" spans="1:4" ht="11.65" x14ac:dyDescent="0.35">
      <c r="A9" s="31">
        <v>27013</v>
      </c>
      <c r="B9" s="31" t="s">
        <v>104</v>
      </c>
      <c r="C9" s="7" t="s">
        <v>97</v>
      </c>
      <c r="D9" s="32">
        <v>1.70733E-2</v>
      </c>
    </row>
    <row r="10" spans="1:4" ht="11.65" x14ac:dyDescent="0.35">
      <c r="A10" s="31">
        <v>27015</v>
      </c>
      <c r="B10" s="31" t="s">
        <v>105</v>
      </c>
      <c r="C10" s="7" t="s">
        <v>97</v>
      </c>
      <c r="D10" s="32">
        <v>1.5349099999999999E-2</v>
      </c>
    </row>
    <row r="11" spans="1:4" ht="11.65" x14ac:dyDescent="0.35">
      <c r="A11" s="31">
        <v>27017</v>
      </c>
      <c r="B11" s="31" t="s">
        <v>106</v>
      </c>
      <c r="C11" s="7" t="s">
        <v>97</v>
      </c>
      <c r="D11" s="32">
        <v>1.228E-4</v>
      </c>
    </row>
    <row r="12" spans="1:4" ht="11.65" x14ac:dyDescent="0.35">
      <c r="A12" s="31">
        <v>27019</v>
      </c>
      <c r="B12" s="31" t="s">
        <v>107</v>
      </c>
      <c r="C12" s="7" t="s">
        <v>97</v>
      </c>
      <c r="D12" s="32">
        <v>5.7131999999999999E-3</v>
      </c>
    </row>
    <row r="13" spans="1:4" ht="11.65" x14ac:dyDescent="0.35">
      <c r="A13" s="31">
        <v>27021</v>
      </c>
      <c r="B13" s="31" t="s">
        <v>108</v>
      </c>
      <c r="C13" s="7" t="s">
        <v>97</v>
      </c>
      <c r="D13" s="32">
        <v>7.783E-4</v>
      </c>
    </row>
    <row r="14" spans="1:4" ht="11.65" x14ac:dyDescent="0.35">
      <c r="A14" s="31">
        <v>27023</v>
      </c>
      <c r="B14" s="31" t="s">
        <v>109</v>
      </c>
      <c r="C14" s="7" t="s">
        <v>97</v>
      </c>
      <c r="D14" s="32">
        <v>1.4470500000000001E-2</v>
      </c>
    </row>
    <row r="15" spans="1:4" ht="11.65" x14ac:dyDescent="0.35">
      <c r="A15" s="31">
        <v>27025</v>
      </c>
      <c r="B15" s="31" t="s">
        <v>110</v>
      </c>
      <c r="C15" s="7" t="s">
        <v>97</v>
      </c>
      <c r="D15" s="32">
        <v>3.6725999999999998E-3</v>
      </c>
    </row>
    <row r="16" spans="1:4" ht="11.65" x14ac:dyDescent="0.35">
      <c r="A16" s="31">
        <v>27027</v>
      </c>
      <c r="B16" s="31" t="s">
        <v>111</v>
      </c>
      <c r="C16" s="7" t="s">
        <v>97</v>
      </c>
      <c r="D16" s="32">
        <v>2.5057200000000002E-2</v>
      </c>
    </row>
    <row r="17" spans="1:4" ht="11.65" x14ac:dyDescent="0.35">
      <c r="A17" s="31">
        <v>27029</v>
      </c>
      <c r="B17" s="31" t="s">
        <v>112</v>
      </c>
      <c r="C17" s="7" t="s">
        <v>97</v>
      </c>
      <c r="D17" s="32">
        <v>3.4337E-3</v>
      </c>
    </row>
    <row r="18" spans="1:4" ht="11.65" x14ac:dyDescent="0.35">
      <c r="A18" s="31">
        <v>27031</v>
      </c>
      <c r="B18" s="31" t="s">
        <v>113</v>
      </c>
      <c r="C18" s="7" t="s">
        <v>97</v>
      </c>
      <c r="D18" s="32">
        <v>2.3E-6</v>
      </c>
    </row>
    <row r="19" spans="1:4" ht="11.65" x14ac:dyDescent="0.35">
      <c r="A19" s="31">
        <v>27033</v>
      </c>
      <c r="B19" s="31" t="s">
        <v>114</v>
      </c>
      <c r="C19" s="7" t="s">
        <v>97</v>
      </c>
      <c r="D19" s="32">
        <v>1.6925300000000001E-2</v>
      </c>
    </row>
    <row r="20" spans="1:4" ht="11.65" x14ac:dyDescent="0.35">
      <c r="A20" s="31">
        <v>27035</v>
      </c>
      <c r="B20" s="31" t="s">
        <v>115</v>
      </c>
      <c r="C20" s="7" t="s">
        <v>97</v>
      </c>
      <c r="D20" s="32">
        <v>1.0426999999999999E-3</v>
      </c>
    </row>
    <row r="21" spans="1:4" ht="11.65" x14ac:dyDescent="0.35">
      <c r="A21" s="31">
        <v>27037</v>
      </c>
      <c r="B21" s="31" t="s">
        <v>116</v>
      </c>
      <c r="C21" s="7" t="s">
        <v>97</v>
      </c>
      <c r="D21" s="32">
        <v>7.1662999999999996E-3</v>
      </c>
    </row>
    <row r="22" spans="1:4" ht="11.65" x14ac:dyDescent="0.35">
      <c r="A22" s="31">
        <v>27039</v>
      </c>
      <c r="B22" s="31" t="s">
        <v>117</v>
      </c>
      <c r="C22" s="7" t="s">
        <v>97</v>
      </c>
      <c r="D22" s="32">
        <v>1.08355E-2</v>
      </c>
    </row>
    <row r="23" spans="1:4" ht="11.65" x14ac:dyDescent="0.35">
      <c r="A23" s="31">
        <v>27041</v>
      </c>
      <c r="B23" s="31" t="s">
        <v>118</v>
      </c>
      <c r="C23" s="7" t="s">
        <v>97</v>
      </c>
      <c r="D23" s="32">
        <v>9.5969000000000002E-3</v>
      </c>
    </row>
    <row r="24" spans="1:4" ht="11.65" x14ac:dyDescent="0.35">
      <c r="A24" s="31">
        <v>27043</v>
      </c>
      <c r="B24" s="31" t="s">
        <v>119</v>
      </c>
      <c r="C24" s="7" t="s">
        <v>97</v>
      </c>
      <c r="D24" s="32">
        <v>1.9941899999999999E-2</v>
      </c>
    </row>
    <row r="25" spans="1:4" ht="11.65" x14ac:dyDescent="0.35">
      <c r="A25" s="31">
        <v>27045</v>
      </c>
      <c r="B25" s="31" t="s">
        <v>120</v>
      </c>
      <c r="C25" s="7" t="s">
        <v>97</v>
      </c>
      <c r="D25" s="32">
        <v>1.1450399999999999E-2</v>
      </c>
    </row>
    <row r="26" spans="1:4" ht="11.65" x14ac:dyDescent="0.35">
      <c r="A26" s="31">
        <v>27047</v>
      </c>
      <c r="B26" s="31" t="s">
        <v>121</v>
      </c>
      <c r="C26" s="7" t="s">
        <v>97</v>
      </c>
      <c r="D26" s="32">
        <v>1.8511799999999998E-2</v>
      </c>
    </row>
    <row r="27" spans="1:4" ht="11.65" x14ac:dyDescent="0.35">
      <c r="A27" s="31">
        <v>27049</v>
      </c>
      <c r="B27" s="31" t="s">
        <v>122</v>
      </c>
      <c r="C27" s="7" t="s">
        <v>97</v>
      </c>
      <c r="D27" s="32">
        <v>1.3413700000000001E-2</v>
      </c>
    </row>
    <row r="28" spans="1:4" ht="11.65" x14ac:dyDescent="0.35">
      <c r="A28" s="31">
        <v>27051</v>
      </c>
      <c r="B28" s="31" t="s">
        <v>123</v>
      </c>
      <c r="C28" s="7" t="s">
        <v>97</v>
      </c>
      <c r="D28" s="32">
        <v>1.36031E-2</v>
      </c>
    </row>
    <row r="29" spans="1:4" ht="11.65" x14ac:dyDescent="0.35">
      <c r="A29" s="31">
        <v>27053</v>
      </c>
      <c r="B29" s="31" t="s">
        <v>124</v>
      </c>
      <c r="C29" s="7" t="s">
        <v>97</v>
      </c>
      <c r="D29" s="32">
        <v>1.8649999999999999E-3</v>
      </c>
    </row>
    <row r="30" spans="1:4" ht="11.65" x14ac:dyDescent="0.35">
      <c r="A30" s="31">
        <v>27055</v>
      </c>
      <c r="B30" s="31" t="s">
        <v>125</v>
      </c>
      <c r="C30" s="7" t="s">
        <v>97</v>
      </c>
      <c r="D30" s="32">
        <v>3.3176E-3</v>
      </c>
    </row>
    <row r="31" spans="1:4" ht="11.65" x14ac:dyDescent="0.35">
      <c r="A31" s="31">
        <v>27057</v>
      </c>
      <c r="B31" s="31" t="s">
        <v>126</v>
      </c>
      <c r="C31" s="7" t="s">
        <v>97</v>
      </c>
      <c r="D31" s="32">
        <v>1.0372000000000001E-3</v>
      </c>
    </row>
    <row r="32" spans="1:4" ht="11.65" x14ac:dyDescent="0.35">
      <c r="A32" s="31">
        <v>27059</v>
      </c>
      <c r="B32" s="31" t="s">
        <v>127</v>
      </c>
      <c r="C32" s="7" t="s">
        <v>97</v>
      </c>
      <c r="D32" s="32">
        <v>4.5380000000000004E-3</v>
      </c>
    </row>
    <row r="33" spans="1:4" ht="11.65" x14ac:dyDescent="0.35">
      <c r="A33" s="31">
        <v>27061</v>
      </c>
      <c r="B33" s="31" t="s">
        <v>128</v>
      </c>
      <c r="C33" s="7" t="s">
        <v>97</v>
      </c>
      <c r="D33" s="32">
        <v>3.9429999999999999E-4</v>
      </c>
    </row>
    <row r="34" spans="1:4" ht="11.65" x14ac:dyDescent="0.35">
      <c r="A34" s="31">
        <v>27063</v>
      </c>
      <c r="B34" s="31" t="s">
        <v>129</v>
      </c>
      <c r="C34" s="7" t="s">
        <v>97</v>
      </c>
      <c r="D34" s="32">
        <v>1.7606199999999999E-2</v>
      </c>
    </row>
    <row r="35" spans="1:4" ht="11.65" x14ac:dyDescent="0.35">
      <c r="A35" s="31">
        <v>27065</v>
      </c>
      <c r="B35" s="31" t="s">
        <v>130</v>
      </c>
      <c r="C35" s="7" t="s">
        <v>97</v>
      </c>
      <c r="D35" s="32">
        <v>2.2353E-3</v>
      </c>
    </row>
    <row r="36" spans="1:4" ht="11.65" x14ac:dyDescent="0.35">
      <c r="A36" s="31">
        <v>27067</v>
      </c>
      <c r="B36" s="31" t="s">
        <v>131</v>
      </c>
      <c r="C36" s="7" t="s">
        <v>97</v>
      </c>
      <c r="D36" s="32">
        <v>1.4434499999999999E-2</v>
      </c>
    </row>
    <row r="37" spans="1:4" ht="11.65" x14ac:dyDescent="0.35">
      <c r="A37" s="31">
        <v>27069</v>
      </c>
      <c r="B37" s="31" t="s">
        <v>132</v>
      </c>
      <c r="C37" s="7" t="s">
        <v>97</v>
      </c>
      <c r="D37" s="32">
        <v>2.1612300000000001E-2</v>
      </c>
    </row>
    <row r="38" spans="1:4" ht="11.65" x14ac:dyDescent="0.35">
      <c r="A38" s="31">
        <v>27071</v>
      </c>
      <c r="B38" s="31" t="s">
        <v>133</v>
      </c>
      <c r="C38" s="7" t="s">
        <v>97</v>
      </c>
      <c r="D38" s="32">
        <v>7.3360000000000005E-4</v>
      </c>
    </row>
    <row r="39" spans="1:4" ht="11.65" x14ac:dyDescent="0.35">
      <c r="A39" s="31">
        <v>27073</v>
      </c>
      <c r="B39" s="31" t="s">
        <v>134</v>
      </c>
      <c r="C39" s="7" t="s">
        <v>97</v>
      </c>
      <c r="D39" s="32">
        <v>1.7973099999999999E-2</v>
      </c>
    </row>
    <row r="40" spans="1:4" ht="11.65" x14ac:dyDescent="0.35">
      <c r="A40" s="31">
        <v>27075</v>
      </c>
      <c r="B40" s="31" t="s">
        <v>135</v>
      </c>
      <c r="C40" s="7" t="s">
        <v>97</v>
      </c>
      <c r="D40" s="32">
        <v>5.5999999999999997E-6</v>
      </c>
    </row>
    <row r="41" spans="1:4" ht="11.65" x14ac:dyDescent="0.35">
      <c r="A41" s="31">
        <v>27077</v>
      </c>
      <c r="B41" s="31" t="s">
        <v>136</v>
      </c>
      <c r="C41" s="7" t="s">
        <v>97</v>
      </c>
      <c r="D41" s="32">
        <v>3.2900999999999998E-3</v>
      </c>
    </row>
    <row r="42" spans="1:4" ht="11.65" x14ac:dyDescent="0.35">
      <c r="A42" s="31">
        <v>27079</v>
      </c>
      <c r="B42" s="31" t="s">
        <v>137</v>
      </c>
      <c r="C42" s="7" t="s">
        <v>97</v>
      </c>
      <c r="D42" s="32">
        <v>1.02746E-2</v>
      </c>
    </row>
    <row r="43" spans="1:4" ht="11.65" x14ac:dyDescent="0.35">
      <c r="A43" s="31">
        <v>27081</v>
      </c>
      <c r="B43" s="31" t="s">
        <v>138</v>
      </c>
      <c r="C43" s="7" t="s">
        <v>97</v>
      </c>
      <c r="D43" s="32">
        <v>1.3055600000000001E-2</v>
      </c>
    </row>
    <row r="44" spans="1:4" ht="11.65" x14ac:dyDescent="0.35">
      <c r="A44" s="31">
        <v>27083</v>
      </c>
      <c r="B44" s="31" t="s">
        <v>139</v>
      </c>
      <c r="C44" s="7" t="s">
        <v>97</v>
      </c>
      <c r="D44" s="32">
        <v>1.8421400000000001E-2</v>
      </c>
    </row>
    <row r="45" spans="1:4" ht="11.65" x14ac:dyDescent="0.35">
      <c r="A45" s="31">
        <v>27085</v>
      </c>
      <c r="B45" s="31" t="s">
        <v>140</v>
      </c>
      <c r="C45" s="7" t="s">
        <v>97</v>
      </c>
      <c r="D45" s="32">
        <v>1.06461E-2</v>
      </c>
    </row>
    <row r="46" spans="1:4" ht="11.65" x14ac:dyDescent="0.35">
      <c r="A46" s="31">
        <v>27087</v>
      </c>
      <c r="B46" s="31" t="s">
        <v>141</v>
      </c>
      <c r="C46" s="7" t="s">
        <v>97</v>
      </c>
      <c r="D46" s="32">
        <v>8.1394999999999992E-3</v>
      </c>
    </row>
    <row r="47" spans="1:4" ht="11.65" x14ac:dyDescent="0.35">
      <c r="A47" s="31">
        <v>27089</v>
      </c>
      <c r="B47" s="31" t="s">
        <v>142</v>
      </c>
      <c r="C47" s="7" t="s">
        <v>97</v>
      </c>
      <c r="D47" s="32">
        <v>3.7835199999999999E-2</v>
      </c>
    </row>
    <row r="48" spans="1:4" ht="11.65" x14ac:dyDescent="0.35">
      <c r="A48" s="31">
        <v>27091</v>
      </c>
      <c r="B48" s="31" t="s">
        <v>143</v>
      </c>
      <c r="C48" s="7" t="s">
        <v>97</v>
      </c>
      <c r="D48" s="32">
        <v>1.91611E-2</v>
      </c>
    </row>
    <row r="49" spans="1:4" ht="11.65" x14ac:dyDescent="0.35">
      <c r="A49" s="31">
        <v>27093</v>
      </c>
      <c r="B49" s="31" t="s">
        <v>144</v>
      </c>
      <c r="C49" s="7" t="s">
        <v>97</v>
      </c>
      <c r="D49" s="32">
        <v>1.26182E-2</v>
      </c>
    </row>
    <row r="50" spans="1:4" ht="11.65" x14ac:dyDescent="0.35">
      <c r="A50" s="31">
        <v>27095</v>
      </c>
      <c r="B50" s="31" t="s">
        <v>145</v>
      </c>
      <c r="C50" s="7" t="s">
        <v>97</v>
      </c>
      <c r="D50" s="32">
        <v>2.7274999999999999E-3</v>
      </c>
    </row>
    <row r="51" spans="1:4" ht="11.65" x14ac:dyDescent="0.35">
      <c r="A51" s="31">
        <v>27097</v>
      </c>
      <c r="B51" s="31" t="s">
        <v>146</v>
      </c>
      <c r="C51" s="7" t="s">
        <v>97</v>
      </c>
      <c r="D51" s="32">
        <v>7.4517999999999997E-3</v>
      </c>
    </row>
    <row r="52" spans="1:4" ht="11.65" x14ac:dyDescent="0.35">
      <c r="A52" s="31">
        <v>27099</v>
      </c>
      <c r="B52" s="31" t="s">
        <v>147</v>
      </c>
      <c r="C52" s="7" t="s">
        <v>97</v>
      </c>
      <c r="D52" s="32">
        <v>1.9689399999999999E-2</v>
      </c>
    </row>
    <row r="53" spans="1:4" ht="11.65" x14ac:dyDescent="0.35">
      <c r="A53" s="31">
        <v>27101</v>
      </c>
      <c r="B53" s="31" t="s">
        <v>148</v>
      </c>
      <c r="C53" s="7" t="s">
        <v>97</v>
      </c>
      <c r="D53" s="32">
        <v>1.6810499999999999E-2</v>
      </c>
    </row>
    <row r="54" spans="1:4" ht="11.65" x14ac:dyDescent="0.35">
      <c r="A54" s="31">
        <v>27103</v>
      </c>
      <c r="B54" s="31" t="s">
        <v>149</v>
      </c>
      <c r="C54" s="7" t="s">
        <v>97</v>
      </c>
      <c r="D54" s="32">
        <v>9.2919000000000005E-3</v>
      </c>
    </row>
    <row r="55" spans="1:4" ht="11.65" x14ac:dyDescent="0.35">
      <c r="A55" s="31">
        <v>27105</v>
      </c>
      <c r="B55" s="31" t="s">
        <v>150</v>
      </c>
      <c r="C55" s="7" t="s">
        <v>97</v>
      </c>
      <c r="D55" s="32">
        <v>2.0413500000000001E-2</v>
      </c>
    </row>
    <row r="56" spans="1:4" ht="11.65" x14ac:dyDescent="0.35">
      <c r="A56" s="31">
        <v>27107</v>
      </c>
      <c r="B56" s="31" t="s">
        <v>151</v>
      </c>
      <c r="C56" s="7" t="s">
        <v>97</v>
      </c>
      <c r="D56" s="32">
        <v>2.37437E-2</v>
      </c>
    </row>
    <row r="57" spans="1:4" ht="11.65" x14ac:dyDescent="0.35">
      <c r="A57" s="31">
        <v>27109</v>
      </c>
      <c r="B57" s="31" t="s">
        <v>152</v>
      </c>
      <c r="C57" s="7" t="s">
        <v>97</v>
      </c>
      <c r="D57" s="32">
        <v>9.6501999999999994E-3</v>
      </c>
    </row>
    <row r="58" spans="1:4" ht="11.65" x14ac:dyDescent="0.35">
      <c r="A58" s="31">
        <v>27111</v>
      </c>
      <c r="B58" s="31" t="s">
        <v>153</v>
      </c>
      <c r="C58" s="7" t="s">
        <v>97</v>
      </c>
      <c r="D58" s="32">
        <v>2.52223E-2</v>
      </c>
    </row>
    <row r="59" spans="1:4" ht="11.65" x14ac:dyDescent="0.35">
      <c r="A59" s="31">
        <v>27113</v>
      </c>
      <c r="B59" s="31" t="s">
        <v>154</v>
      </c>
      <c r="C59" s="7" t="s">
        <v>97</v>
      </c>
      <c r="D59" s="32">
        <v>1.58593E-2</v>
      </c>
    </row>
    <row r="60" spans="1:4" ht="11.65" x14ac:dyDescent="0.35">
      <c r="A60" s="31">
        <v>27115</v>
      </c>
      <c r="B60" s="31" t="s">
        <v>155</v>
      </c>
      <c r="C60" s="7" t="s">
        <v>97</v>
      </c>
      <c r="D60" s="32">
        <v>3.0108000000000001E-3</v>
      </c>
    </row>
    <row r="61" spans="1:4" ht="11.65" x14ac:dyDescent="0.35">
      <c r="A61" s="31">
        <v>27117</v>
      </c>
      <c r="B61" s="31" t="s">
        <v>156</v>
      </c>
      <c r="C61" s="7" t="s">
        <v>97</v>
      </c>
      <c r="D61" s="32">
        <v>1.0057999999999999E-2</v>
      </c>
    </row>
    <row r="62" spans="1:4" ht="11.65" x14ac:dyDescent="0.35">
      <c r="A62" s="31">
        <v>27119</v>
      </c>
      <c r="B62" s="31" t="s">
        <v>157</v>
      </c>
      <c r="C62" s="7" t="s">
        <v>97</v>
      </c>
      <c r="D62" s="32">
        <v>5.1706299999999997E-2</v>
      </c>
    </row>
    <row r="63" spans="1:4" ht="11.65" x14ac:dyDescent="0.35">
      <c r="A63" s="31">
        <v>27121</v>
      </c>
      <c r="B63" s="31" t="s">
        <v>158</v>
      </c>
      <c r="C63" s="7" t="s">
        <v>97</v>
      </c>
      <c r="D63" s="32">
        <v>1.2915100000000001E-2</v>
      </c>
    </row>
    <row r="64" spans="1:4" ht="11.65" x14ac:dyDescent="0.35">
      <c r="A64" s="31">
        <v>27123</v>
      </c>
      <c r="B64" s="31" t="s">
        <v>159</v>
      </c>
      <c r="C64" s="7" t="s">
        <v>97</v>
      </c>
      <c r="D64" s="32">
        <v>1.4E-5</v>
      </c>
    </row>
    <row r="65" spans="1:4" ht="11.65" x14ac:dyDescent="0.35">
      <c r="A65" s="31">
        <v>27125</v>
      </c>
      <c r="B65" s="31" t="s">
        <v>160</v>
      </c>
      <c r="C65" s="7" t="s">
        <v>97</v>
      </c>
      <c r="D65" s="32">
        <v>1.12085E-2</v>
      </c>
    </row>
    <row r="66" spans="1:4" ht="11.65" x14ac:dyDescent="0.35">
      <c r="A66" s="31">
        <v>27127</v>
      </c>
      <c r="B66" s="31" t="s">
        <v>161</v>
      </c>
      <c r="C66" s="7" t="s">
        <v>97</v>
      </c>
      <c r="D66" s="32">
        <v>2.57077E-2</v>
      </c>
    </row>
    <row r="67" spans="1:4" ht="11.65" x14ac:dyDescent="0.35">
      <c r="A67" s="31">
        <v>27129</v>
      </c>
      <c r="B67" s="31" t="s">
        <v>162</v>
      </c>
      <c r="C67" s="7" t="s">
        <v>97</v>
      </c>
      <c r="D67" s="32">
        <v>2.7643999999999998E-2</v>
      </c>
    </row>
    <row r="68" spans="1:4" ht="11.65" x14ac:dyDescent="0.35">
      <c r="A68" s="31">
        <v>27131</v>
      </c>
      <c r="B68" s="31" t="s">
        <v>163</v>
      </c>
      <c r="C68" s="7" t="s">
        <v>97</v>
      </c>
      <c r="D68" s="32">
        <v>1.01408E-2</v>
      </c>
    </row>
    <row r="69" spans="1:4" ht="11.65" x14ac:dyDescent="0.35">
      <c r="A69" s="31">
        <v>27133</v>
      </c>
      <c r="B69" s="31" t="s">
        <v>164</v>
      </c>
      <c r="C69" s="7" t="s">
        <v>97</v>
      </c>
      <c r="D69" s="32">
        <v>1.0987E-2</v>
      </c>
    </row>
    <row r="70" spans="1:4" ht="11.65" x14ac:dyDescent="0.35">
      <c r="A70" s="31">
        <v>27135</v>
      </c>
      <c r="B70" s="31" t="s">
        <v>165</v>
      </c>
      <c r="C70" s="7" t="s">
        <v>97</v>
      </c>
      <c r="D70" s="32">
        <v>2.3089999999999999E-2</v>
      </c>
    </row>
    <row r="71" spans="1:4" ht="11.65" x14ac:dyDescent="0.35">
      <c r="A71" s="31">
        <v>27137</v>
      </c>
      <c r="B71" s="31" t="s">
        <v>166</v>
      </c>
      <c r="C71" s="7" t="s">
        <v>97</v>
      </c>
      <c r="D71" s="32">
        <v>9.6500000000000001E-5</v>
      </c>
    </row>
    <row r="72" spans="1:4" ht="11.65" x14ac:dyDescent="0.35">
      <c r="A72" s="31">
        <v>27139</v>
      </c>
      <c r="B72" s="31" t="s">
        <v>167</v>
      </c>
      <c r="C72" s="7" t="s">
        <v>97</v>
      </c>
      <c r="D72" s="32">
        <v>3.7506000000000002E-3</v>
      </c>
    </row>
    <row r="73" spans="1:4" ht="11.65" x14ac:dyDescent="0.35">
      <c r="A73" s="31">
        <v>27141</v>
      </c>
      <c r="B73" s="31" t="s">
        <v>168</v>
      </c>
      <c r="C73" s="7" t="s">
        <v>97</v>
      </c>
      <c r="D73" s="32">
        <v>3.5165000000000001E-3</v>
      </c>
    </row>
    <row r="74" spans="1:4" ht="11.65" x14ac:dyDescent="0.35">
      <c r="A74" s="31">
        <v>27143</v>
      </c>
      <c r="B74" s="31" t="s">
        <v>169</v>
      </c>
      <c r="C74" s="7" t="s">
        <v>97</v>
      </c>
      <c r="D74" s="32">
        <v>1.80774E-2</v>
      </c>
    </row>
    <row r="75" spans="1:4" ht="11.65" x14ac:dyDescent="0.35">
      <c r="A75" s="31">
        <v>27145</v>
      </c>
      <c r="B75" s="31" t="s">
        <v>170</v>
      </c>
      <c r="C75" s="7" t="s">
        <v>97</v>
      </c>
      <c r="D75" s="32">
        <v>1.9297600000000002E-2</v>
      </c>
    </row>
    <row r="76" spans="1:4" ht="11.65" x14ac:dyDescent="0.35">
      <c r="A76" s="31">
        <v>27147</v>
      </c>
      <c r="B76" s="31" t="s">
        <v>171</v>
      </c>
      <c r="C76" s="7" t="s">
        <v>97</v>
      </c>
      <c r="D76" s="32">
        <v>9.0863000000000003E-3</v>
      </c>
    </row>
    <row r="77" spans="1:4" ht="11.65" x14ac:dyDescent="0.35">
      <c r="A77" s="31">
        <v>27149</v>
      </c>
      <c r="B77" s="31" t="s">
        <v>172</v>
      </c>
      <c r="C77" s="7" t="s">
        <v>97</v>
      </c>
      <c r="D77" s="32">
        <v>1.52392E-2</v>
      </c>
    </row>
    <row r="78" spans="1:4" ht="11.65" x14ac:dyDescent="0.35">
      <c r="A78" s="31">
        <v>27151</v>
      </c>
      <c r="B78" s="31" t="s">
        <v>173</v>
      </c>
      <c r="C78" s="7" t="s">
        <v>97</v>
      </c>
      <c r="D78" s="32">
        <v>1.6633999999999999E-2</v>
      </c>
    </row>
    <row r="79" spans="1:4" ht="11.65" x14ac:dyDescent="0.35">
      <c r="A79" s="31">
        <v>27153</v>
      </c>
      <c r="B79" s="31" t="s">
        <v>174</v>
      </c>
      <c r="C79" s="7" t="s">
        <v>97</v>
      </c>
      <c r="D79" s="32">
        <v>9.0580000000000001E-3</v>
      </c>
    </row>
    <row r="80" spans="1:4" ht="11.65" x14ac:dyDescent="0.35">
      <c r="A80" s="31">
        <v>27155</v>
      </c>
      <c r="B80" s="31" t="s">
        <v>175</v>
      </c>
      <c r="C80" s="7" t="s">
        <v>97</v>
      </c>
      <c r="D80" s="32">
        <v>1.4931699999999999E-2</v>
      </c>
    </row>
    <row r="81" spans="1:4" ht="11.65" x14ac:dyDescent="0.35">
      <c r="A81" s="31">
        <v>27157</v>
      </c>
      <c r="B81" s="31" t="s">
        <v>176</v>
      </c>
      <c r="C81" s="7" t="s">
        <v>97</v>
      </c>
      <c r="D81" s="32">
        <v>6.4082999999999996E-3</v>
      </c>
    </row>
    <row r="82" spans="1:4" ht="11.65" x14ac:dyDescent="0.35">
      <c r="A82" s="31">
        <v>27159</v>
      </c>
      <c r="B82" s="31" t="s">
        <v>177</v>
      </c>
      <c r="C82" s="7" t="s">
        <v>97</v>
      </c>
      <c r="D82" s="32">
        <v>2.6554E-3</v>
      </c>
    </row>
    <row r="83" spans="1:4" ht="11.65" x14ac:dyDescent="0.35">
      <c r="A83" s="31">
        <v>27161</v>
      </c>
      <c r="B83" s="31" t="s">
        <v>178</v>
      </c>
      <c r="C83" s="7" t="s">
        <v>97</v>
      </c>
      <c r="D83" s="32">
        <v>1.0815999999999999E-2</v>
      </c>
    </row>
    <row r="84" spans="1:4" ht="11.65" x14ac:dyDescent="0.35">
      <c r="A84" s="31">
        <v>27163</v>
      </c>
      <c r="B84" s="31" t="s">
        <v>179</v>
      </c>
      <c r="C84" s="7" t="s">
        <v>97</v>
      </c>
      <c r="D84" s="32">
        <v>2.3690999999999999E-3</v>
      </c>
    </row>
    <row r="85" spans="1:4" ht="11.65" x14ac:dyDescent="0.35">
      <c r="A85" s="31">
        <v>27165</v>
      </c>
      <c r="B85" s="31" t="s">
        <v>180</v>
      </c>
      <c r="C85" s="7" t="s">
        <v>97</v>
      </c>
      <c r="D85" s="32">
        <v>1.16495E-2</v>
      </c>
    </row>
    <row r="86" spans="1:4" ht="11.65" x14ac:dyDescent="0.35">
      <c r="A86" s="31">
        <v>27167</v>
      </c>
      <c r="B86" s="31" t="s">
        <v>181</v>
      </c>
      <c r="C86" s="7" t="s">
        <v>97</v>
      </c>
      <c r="D86" s="32">
        <v>2.2386099999999999E-2</v>
      </c>
    </row>
    <row r="87" spans="1:4" ht="11.65" x14ac:dyDescent="0.35">
      <c r="A87" s="31">
        <v>27169</v>
      </c>
      <c r="B87" s="31" t="s">
        <v>182</v>
      </c>
      <c r="C87" s="7" t="s">
        <v>97</v>
      </c>
      <c r="D87" s="32">
        <v>4.6600000000000001E-3</v>
      </c>
    </row>
    <row r="88" spans="1:4" ht="11.65" x14ac:dyDescent="0.35">
      <c r="A88" s="31">
        <v>27171</v>
      </c>
      <c r="B88" s="31" t="s">
        <v>183</v>
      </c>
      <c r="C88" s="7" t="s">
        <v>97</v>
      </c>
      <c r="D88" s="32">
        <v>9.9942999999999994E-3</v>
      </c>
    </row>
    <row r="89" spans="1:4" ht="11.65" x14ac:dyDescent="0.35">
      <c r="A89" s="31">
        <v>27173</v>
      </c>
      <c r="B89" s="31" t="s">
        <v>184</v>
      </c>
      <c r="C89" s="7" t="s">
        <v>97</v>
      </c>
      <c r="D89" s="32">
        <v>1.8456899999999998E-2</v>
      </c>
    </row>
    <row r="90" spans="1:4" ht="11.65" x14ac:dyDescent="0.35">
      <c r="A90" s="7"/>
      <c r="B90" s="7"/>
      <c r="C90" s="8"/>
    </row>
    <row r="91" spans="1:4" ht="11.65" x14ac:dyDescent="0.35">
      <c r="A91" s="7"/>
      <c r="B91" s="7"/>
      <c r="C91" s="8"/>
    </row>
    <row r="92" spans="1:4" ht="11.65" x14ac:dyDescent="0.35">
      <c r="A92" s="7"/>
      <c r="B92" s="7"/>
      <c r="C92" s="8"/>
    </row>
    <row r="93" spans="1:4" ht="11.65" x14ac:dyDescent="0.35">
      <c r="A93" s="7"/>
      <c r="B93" s="7"/>
      <c r="C93" s="8"/>
    </row>
    <row r="94" spans="1:4" ht="11.65" x14ac:dyDescent="0.35">
      <c r="A94" s="7"/>
      <c r="B94" s="7"/>
      <c r="C94" s="8"/>
    </row>
    <row r="95" spans="1:4" ht="11.65" x14ac:dyDescent="0.35">
      <c r="A95" s="7"/>
      <c r="B95" s="7"/>
      <c r="C95" s="8"/>
    </row>
    <row r="96" spans="1:4" ht="11.65" x14ac:dyDescent="0.35">
      <c r="A96" s="7"/>
      <c r="B96" s="7"/>
      <c r="C96" s="8"/>
    </row>
    <row r="97" spans="1:3" ht="11.65" x14ac:dyDescent="0.35">
      <c r="A97" s="7"/>
      <c r="B97" s="7"/>
      <c r="C97" s="8"/>
    </row>
    <row r="98" spans="1:3" ht="11.65" x14ac:dyDescent="0.35">
      <c r="A98" s="7"/>
      <c r="B98" s="7"/>
      <c r="C98" s="8"/>
    </row>
    <row r="99" spans="1:3" ht="11.65" x14ac:dyDescent="0.35">
      <c r="A99" s="7"/>
      <c r="B99" s="7"/>
      <c r="C99" s="8"/>
    </row>
    <row r="100" spans="1:3" ht="11.65" x14ac:dyDescent="0.35">
      <c r="A100" s="7"/>
      <c r="B100" s="7"/>
      <c r="C100" s="8"/>
    </row>
    <row r="101" spans="1:3" ht="11.65" x14ac:dyDescent="0.35">
      <c r="A101" s="7"/>
      <c r="B101" s="7"/>
      <c r="C101" s="8"/>
    </row>
    <row r="102" spans="1:3" ht="11.65" x14ac:dyDescent="0.35">
      <c r="A102" s="7"/>
      <c r="B102" s="7"/>
      <c r="C102" s="7"/>
    </row>
    <row r="103" spans="1:3" ht="11.65" x14ac:dyDescent="0.35">
      <c r="A103" s="7"/>
      <c r="B103" s="7"/>
      <c r="C103" s="7"/>
    </row>
    <row r="104" spans="1:3" ht="11.65" x14ac:dyDescent="0.35">
      <c r="A104" s="7"/>
      <c r="B104" s="7"/>
      <c r="C104" s="7"/>
    </row>
    <row r="105" spans="1:3" ht="11.65" x14ac:dyDescent="0.35">
      <c r="A105" s="7"/>
      <c r="B105" s="7"/>
      <c r="C105" s="7"/>
    </row>
    <row r="106" spans="1:3" ht="11.65" x14ac:dyDescent="0.35">
      <c r="A106" s="7"/>
      <c r="B106" s="7"/>
      <c r="C106" s="7"/>
    </row>
    <row r="107" spans="1:3" ht="11.65" x14ac:dyDescent="0.35">
      <c r="A107" s="7"/>
      <c r="B107" s="7"/>
      <c r="C107" s="7"/>
    </row>
    <row r="108" spans="1:3" ht="11.65" x14ac:dyDescent="0.35">
      <c r="A108" s="7"/>
      <c r="B108" s="7"/>
      <c r="C108" s="7"/>
    </row>
    <row r="109" spans="1:3" ht="11.65" x14ac:dyDescent="0.35">
      <c r="A109" s="7"/>
      <c r="B109" s="7"/>
      <c r="C109" s="7"/>
    </row>
    <row r="110" spans="1:3" ht="11.65" x14ac:dyDescent="0.35">
      <c r="A110" s="7"/>
      <c r="B110" s="7"/>
      <c r="C110" s="7"/>
    </row>
    <row r="111" spans="1:3" ht="11.65" x14ac:dyDescent="0.35">
      <c r="A111" s="7"/>
      <c r="B111" s="7"/>
      <c r="C111" s="7"/>
    </row>
    <row r="112" spans="1:3" ht="11.65" x14ac:dyDescent="0.35">
      <c r="A112" s="7"/>
      <c r="B112" s="7"/>
      <c r="C112" s="7"/>
    </row>
    <row r="113" spans="1:3" ht="11.65" x14ac:dyDescent="0.35">
      <c r="A113" s="7"/>
      <c r="B113" s="7"/>
      <c r="C113" s="7"/>
    </row>
    <row r="114" spans="1:3" ht="11.65" x14ac:dyDescent="0.35">
      <c r="A114" s="7"/>
      <c r="B114" s="7"/>
      <c r="C114" s="7"/>
    </row>
    <row r="115" spans="1:3" ht="11.65" x14ac:dyDescent="0.35">
      <c r="A115" s="7"/>
      <c r="B115" s="7"/>
      <c r="C115" s="7"/>
    </row>
    <row r="116" spans="1:3" ht="11.65" x14ac:dyDescent="0.35">
      <c r="A116" s="7"/>
      <c r="B116" s="7"/>
      <c r="C116" s="7"/>
    </row>
    <row r="117" spans="1:3" ht="11.65" x14ac:dyDescent="0.35">
      <c r="A117" s="7"/>
      <c r="B117" s="7"/>
      <c r="C117" s="7"/>
    </row>
    <row r="118" spans="1:3" ht="11.65" x14ac:dyDescent="0.35">
      <c r="A118" s="7"/>
      <c r="B118" s="7"/>
      <c r="C118" s="7"/>
    </row>
    <row r="119" spans="1:3" ht="11.65" x14ac:dyDescent="0.35">
      <c r="A119" s="7"/>
      <c r="B119" s="7"/>
      <c r="C119" s="7"/>
    </row>
    <row r="120" spans="1:3" ht="11.65" x14ac:dyDescent="0.35">
      <c r="A120" s="7"/>
      <c r="B120" s="7"/>
      <c r="C120" s="7"/>
    </row>
    <row r="121" spans="1:3" ht="11.65" x14ac:dyDescent="0.35">
      <c r="A121" s="7"/>
      <c r="B121" s="7"/>
      <c r="C121" s="7"/>
    </row>
    <row r="122" spans="1:3" ht="11.65" x14ac:dyDescent="0.35">
      <c r="A122" s="7"/>
      <c r="B122" s="7"/>
      <c r="C122" s="7"/>
    </row>
    <row r="123" spans="1:3" ht="11.65" x14ac:dyDescent="0.35">
      <c r="A123" s="7"/>
      <c r="B123" s="7"/>
      <c r="C123" s="7"/>
    </row>
    <row r="124" spans="1:3" ht="11.65" x14ac:dyDescent="0.35">
      <c r="A124" s="7"/>
      <c r="B124" s="7"/>
      <c r="C124" s="7"/>
    </row>
    <row r="125" spans="1:3" ht="11.65" x14ac:dyDescent="0.35">
      <c r="A125" s="7"/>
      <c r="B125" s="7"/>
      <c r="C125" s="7"/>
    </row>
    <row r="126" spans="1:3" ht="11.65" x14ac:dyDescent="0.35">
      <c r="A126" s="7"/>
      <c r="B126" s="7"/>
      <c r="C126" s="7"/>
    </row>
    <row r="127" spans="1:3" ht="11.65" x14ac:dyDescent="0.35">
      <c r="A127" s="7"/>
      <c r="B127" s="7"/>
      <c r="C127" s="7"/>
    </row>
    <row r="128" spans="1:3" ht="11.65" x14ac:dyDescent="0.35">
      <c r="A128" s="7"/>
      <c r="B128" s="7"/>
      <c r="C128" s="7"/>
    </row>
    <row r="129" spans="1:3" ht="11.65" x14ac:dyDescent="0.35">
      <c r="A129" s="7"/>
      <c r="B129" s="7"/>
      <c r="C129" s="7"/>
    </row>
    <row r="130" spans="1:3" ht="11.65" x14ac:dyDescent="0.35">
      <c r="A130" s="7"/>
      <c r="B130" s="7"/>
      <c r="C130" s="7"/>
    </row>
    <row r="131" spans="1:3" ht="11.65" x14ac:dyDescent="0.35">
      <c r="A131" s="7"/>
      <c r="B131" s="7"/>
      <c r="C131" s="7"/>
    </row>
    <row r="132" spans="1:3" ht="11.65" x14ac:dyDescent="0.35">
      <c r="A132" s="7"/>
      <c r="B132" s="7"/>
      <c r="C132" s="7"/>
    </row>
    <row r="133" spans="1:3" ht="11.65" x14ac:dyDescent="0.35">
      <c r="A133" s="7"/>
      <c r="B133" s="7"/>
      <c r="C133" s="7"/>
    </row>
    <row r="134" spans="1:3" ht="11.65" x14ac:dyDescent="0.35">
      <c r="A134" s="7"/>
      <c r="B134" s="7"/>
      <c r="C134" s="7"/>
    </row>
    <row r="135" spans="1:3" ht="11.65" x14ac:dyDescent="0.35">
      <c r="A135" s="7"/>
      <c r="B135" s="7"/>
      <c r="C135" s="7"/>
    </row>
    <row r="136" spans="1:3" ht="11.65" x14ac:dyDescent="0.35">
      <c r="A136" s="7"/>
      <c r="B136" s="7"/>
      <c r="C136" s="7"/>
    </row>
    <row r="137" spans="1:3" ht="11.65" x14ac:dyDescent="0.35">
      <c r="A137" s="7"/>
      <c r="B137" s="7"/>
      <c r="C137" s="7"/>
    </row>
    <row r="138" spans="1:3" ht="11.65" x14ac:dyDescent="0.35">
      <c r="A138" s="7"/>
      <c r="B138" s="7"/>
      <c r="C138" s="7"/>
    </row>
    <row r="139" spans="1:3" ht="11.65" x14ac:dyDescent="0.35">
      <c r="A139" s="7"/>
      <c r="B139" s="7"/>
      <c r="C139" s="7"/>
    </row>
    <row r="140" spans="1:3" ht="11.65" x14ac:dyDescent="0.35">
      <c r="A140" s="7"/>
      <c r="B140" s="7"/>
      <c r="C140" s="7"/>
    </row>
    <row r="141" spans="1:3" ht="11.65" x14ac:dyDescent="0.35">
      <c r="A141" s="7"/>
      <c r="B141" s="7"/>
      <c r="C141" s="7"/>
    </row>
    <row r="142" spans="1:3" ht="11.65" x14ac:dyDescent="0.35">
      <c r="A142" s="7"/>
      <c r="B142" s="7"/>
      <c r="C142" s="7"/>
    </row>
    <row r="143" spans="1:3" ht="11.65" x14ac:dyDescent="0.35">
      <c r="A143" s="7"/>
      <c r="B143" s="7"/>
      <c r="C143" s="7"/>
    </row>
    <row r="144" spans="1:3" ht="11.65" x14ac:dyDescent="0.35">
      <c r="A144" s="7"/>
      <c r="B144" s="7"/>
      <c r="C144" s="7"/>
    </row>
    <row r="145" spans="1:3" ht="11.65" x14ac:dyDescent="0.35">
      <c r="A145" s="7"/>
      <c r="B145" s="7"/>
      <c r="C145" s="7"/>
    </row>
    <row r="146" spans="1:3" ht="11.65" x14ac:dyDescent="0.35">
      <c r="A146" s="7"/>
      <c r="B146" s="7"/>
      <c r="C146" s="7"/>
    </row>
    <row r="147" spans="1:3" ht="11.65" x14ac:dyDescent="0.35">
      <c r="A147" s="7"/>
      <c r="B147" s="7"/>
      <c r="C147" s="7"/>
    </row>
    <row r="148" spans="1:3" ht="11.65" x14ac:dyDescent="0.35">
      <c r="A148" s="7"/>
      <c r="B148" s="7"/>
      <c r="C148" s="7"/>
    </row>
    <row r="149" spans="1:3" ht="11.65" x14ac:dyDescent="0.35">
      <c r="A149" s="7"/>
      <c r="B149" s="7"/>
      <c r="C149" s="7"/>
    </row>
    <row r="150" spans="1:3" ht="11.65" x14ac:dyDescent="0.35">
      <c r="A150" s="7"/>
      <c r="B150" s="7"/>
      <c r="C150" s="7"/>
    </row>
    <row r="151" spans="1:3" ht="11.65" x14ac:dyDescent="0.35">
      <c r="A151" s="7"/>
      <c r="B151" s="7"/>
      <c r="C151" s="7"/>
    </row>
    <row r="152" spans="1:3" ht="11.65" x14ac:dyDescent="0.35">
      <c r="A152" s="7"/>
      <c r="B152" s="7"/>
      <c r="C152" s="7"/>
    </row>
    <row r="153" spans="1:3" ht="11.65" x14ac:dyDescent="0.35">
      <c r="A153" s="7"/>
      <c r="B153" s="7"/>
      <c r="C153" s="7"/>
    </row>
    <row r="154" spans="1:3" ht="11.65" x14ac:dyDescent="0.35">
      <c r="A154" s="7"/>
      <c r="B154" s="7"/>
      <c r="C154" s="7"/>
    </row>
    <row r="155" spans="1:3" ht="11.65" x14ac:dyDescent="0.35">
      <c r="A155" s="7"/>
      <c r="B155" s="7"/>
      <c r="C155" s="7"/>
    </row>
    <row r="156" spans="1:3" ht="11.65" x14ac:dyDescent="0.35">
      <c r="A156" s="7"/>
      <c r="B156" s="7"/>
      <c r="C156" s="7"/>
    </row>
    <row r="157" spans="1:3" ht="11.65" x14ac:dyDescent="0.35">
      <c r="A157" s="7"/>
      <c r="B157" s="7"/>
      <c r="C157" s="7"/>
    </row>
    <row r="158" spans="1:3" ht="11.65" x14ac:dyDescent="0.35">
      <c r="A158" s="7"/>
      <c r="B158" s="7"/>
      <c r="C158" s="7"/>
    </row>
    <row r="159" spans="1:3" ht="11.65" x14ac:dyDescent="0.35">
      <c r="A159" s="7"/>
      <c r="B159" s="7"/>
      <c r="C159" s="7"/>
    </row>
    <row r="160" spans="1:3" ht="11.65" x14ac:dyDescent="0.35">
      <c r="A160" s="7"/>
      <c r="B160" s="7"/>
      <c r="C160" s="7"/>
    </row>
    <row r="161" spans="1:3" ht="11.65" x14ac:dyDescent="0.35">
      <c r="A161" s="7"/>
      <c r="B161" s="7"/>
      <c r="C161" s="7"/>
    </row>
    <row r="162" spans="1:3" ht="11.65" x14ac:dyDescent="0.35">
      <c r="A162" s="7"/>
      <c r="B162" s="7"/>
      <c r="C162" s="7"/>
    </row>
    <row r="163" spans="1:3" ht="11.65" x14ac:dyDescent="0.35">
      <c r="A163" s="7"/>
      <c r="B163" s="7"/>
      <c r="C163" s="7"/>
    </row>
    <row r="164" spans="1:3" ht="11.65" x14ac:dyDescent="0.35">
      <c r="A164" s="7"/>
      <c r="B164" s="7"/>
      <c r="C164" s="7"/>
    </row>
    <row r="165" spans="1:3" ht="11.65" x14ac:dyDescent="0.35">
      <c r="A165" s="7"/>
      <c r="B165" s="7"/>
      <c r="C165" s="7"/>
    </row>
    <row r="166" spans="1:3" ht="11.65" x14ac:dyDescent="0.35">
      <c r="A166" s="7"/>
      <c r="B166" s="7"/>
      <c r="C166" s="7"/>
    </row>
    <row r="167" spans="1:3" ht="11.65" x14ac:dyDescent="0.35">
      <c r="A167" s="7"/>
      <c r="B167" s="7"/>
      <c r="C167" s="7"/>
    </row>
    <row r="168" spans="1:3" ht="11.65" x14ac:dyDescent="0.35">
      <c r="A168" s="7"/>
      <c r="B168" s="7"/>
      <c r="C168" s="7"/>
    </row>
    <row r="169" spans="1:3" ht="11.65" x14ac:dyDescent="0.35">
      <c r="A169" s="7"/>
      <c r="B169" s="7"/>
      <c r="C169" s="7"/>
    </row>
    <row r="170" spans="1:3" ht="11.65" x14ac:dyDescent="0.35">
      <c r="A170" s="7"/>
      <c r="B170" s="7"/>
      <c r="C170" s="7"/>
    </row>
    <row r="171" spans="1:3" ht="11.65" x14ac:dyDescent="0.35">
      <c r="A171" s="7"/>
      <c r="B171" s="7"/>
      <c r="C171" s="7"/>
    </row>
    <row r="172" spans="1:3" ht="11.65" x14ac:dyDescent="0.35">
      <c r="A172" s="7"/>
      <c r="B172" s="7"/>
      <c r="C172" s="7"/>
    </row>
    <row r="173" spans="1:3" ht="11.65" x14ac:dyDescent="0.35">
      <c r="A173" s="7"/>
      <c r="B173" s="7"/>
      <c r="C173" s="7"/>
    </row>
    <row r="174" spans="1:3" ht="11.65" x14ac:dyDescent="0.35">
      <c r="A174" s="7"/>
      <c r="B174" s="7"/>
      <c r="C174" s="7"/>
    </row>
    <row r="175" spans="1:3" ht="11.65" x14ac:dyDescent="0.35">
      <c r="A175" s="7"/>
      <c r="B175" s="7"/>
      <c r="C175" s="7"/>
    </row>
    <row r="176" spans="1:3" ht="11.65" x14ac:dyDescent="0.35">
      <c r="A176" s="7"/>
      <c r="B176" s="7"/>
      <c r="C176" s="7"/>
    </row>
    <row r="177" spans="1:3" ht="11.65" x14ac:dyDescent="0.35">
      <c r="A177" s="7"/>
      <c r="B177" s="7"/>
      <c r="C177" s="7"/>
    </row>
    <row r="178" spans="1:3" ht="11.65" x14ac:dyDescent="0.35">
      <c r="A178" s="7"/>
      <c r="B178" s="7"/>
      <c r="C178" s="7"/>
    </row>
    <row r="179" spans="1:3" ht="11.65" x14ac:dyDescent="0.35">
      <c r="A179" s="7"/>
      <c r="B179" s="7"/>
      <c r="C179" s="7"/>
    </row>
    <row r="180" spans="1:3" ht="11.65" x14ac:dyDescent="0.35">
      <c r="A180" s="7"/>
      <c r="B180" s="7"/>
      <c r="C180" s="7"/>
    </row>
    <row r="181" spans="1:3" ht="11.65" x14ac:dyDescent="0.35">
      <c r="A181" s="7"/>
      <c r="B181" s="7"/>
      <c r="C181" s="7"/>
    </row>
    <row r="182" spans="1:3" ht="11.65" x14ac:dyDescent="0.35">
      <c r="A182" s="7"/>
      <c r="B182" s="7"/>
      <c r="C182" s="7"/>
    </row>
    <row r="183" spans="1:3" ht="11.65" x14ac:dyDescent="0.35">
      <c r="A183" s="7"/>
      <c r="B183" s="7"/>
      <c r="C183" s="7"/>
    </row>
    <row r="184" spans="1:3" ht="11.65" x14ac:dyDescent="0.35">
      <c r="A184" s="7"/>
      <c r="B184" s="7"/>
      <c r="C184" s="7"/>
    </row>
    <row r="185" spans="1:3" ht="11.65" x14ac:dyDescent="0.35">
      <c r="A185" s="7"/>
      <c r="B185" s="7"/>
      <c r="C185" s="7"/>
    </row>
    <row r="186" spans="1:3" ht="11.65" x14ac:dyDescent="0.35">
      <c r="A186" s="7"/>
      <c r="B186" s="7"/>
      <c r="C186" s="7"/>
    </row>
    <row r="187" spans="1:3" ht="11.65" x14ac:dyDescent="0.35">
      <c r="A187" s="7"/>
      <c r="B187" s="7"/>
      <c r="C187" s="7"/>
    </row>
    <row r="188" spans="1:3" ht="11.65" x14ac:dyDescent="0.35">
      <c r="A188" s="7"/>
      <c r="B188" s="7"/>
      <c r="C188" s="7"/>
    </row>
    <row r="189" spans="1:3" ht="11.65" x14ac:dyDescent="0.35">
      <c r="A189" s="7"/>
      <c r="B189" s="7"/>
      <c r="C189" s="7"/>
    </row>
    <row r="190" spans="1:3" ht="11.65" x14ac:dyDescent="0.35">
      <c r="A190" s="7"/>
      <c r="B190" s="7"/>
      <c r="C190" s="7"/>
    </row>
    <row r="191" spans="1:3" ht="11.65" x14ac:dyDescent="0.35">
      <c r="A191" s="7"/>
      <c r="B191" s="7"/>
      <c r="C191" s="7"/>
    </row>
    <row r="192" spans="1:3" ht="11.65" x14ac:dyDescent="0.35">
      <c r="A192" s="7"/>
      <c r="B192" s="7"/>
      <c r="C192" s="7"/>
    </row>
    <row r="193" spans="1:3" ht="11.65" x14ac:dyDescent="0.35">
      <c r="A193" s="7"/>
      <c r="B193" s="7"/>
      <c r="C193" s="7"/>
    </row>
    <row r="194" spans="1:3" ht="11.65" x14ac:dyDescent="0.35">
      <c r="A194" s="7"/>
      <c r="B194" s="7"/>
      <c r="C194" s="7"/>
    </row>
    <row r="195" spans="1:3" ht="11.65" x14ac:dyDescent="0.35">
      <c r="A195" s="7"/>
      <c r="B195" s="7"/>
      <c r="C195" s="7"/>
    </row>
    <row r="196" spans="1:3" ht="11.65" x14ac:dyDescent="0.35">
      <c r="A196" s="7"/>
      <c r="B196" s="7"/>
      <c r="C196" s="7"/>
    </row>
    <row r="197" spans="1:3" ht="11.65" x14ac:dyDescent="0.35">
      <c r="A197" s="7"/>
      <c r="B197" s="7"/>
      <c r="C197" s="7"/>
    </row>
    <row r="198" spans="1:3" ht="11.65" x14ac:dyDescent="0.35">
      <c r="A198" s="7"/>
      <c r="B198" s="7"/>
      <c r="C198" s="7"/>
    </row>
    <row r="199" spans="1:3" ht="11.65" x14ac:dyDescent="0.35">
      <c r="A199" s="7"/>
      <c r="B199" s="7"/>
      <c r="C199" s="7"/>
    </row>
    <row r="200" spans="1:3" ht="11.65" x14ac:dyDescent="0.35">
      <c r="A200" s="7"/>
      <c r="B200" s="7"/>
      <c r="C200" s="7"/>
    </row>
    <row r="201" spans="1:3" ht="11.65" x14ac:dyDescent="0.35">
      <c r="A201" s="7"/>
      <c r="B201" s="7"/>
      <c r="C201" s="7"/>
    </row>
    <row r="202" spans="1:3" ht="11.65" x14ac:dyDescent="0.35">
      <c r="A202" s="7"/>
      <c r="B202" s="7"/>
      <c r="C202" s="7"/>
    </row>
    <row r="203" spans="1:3" ht="11.65" x14ac:dyDescent="0.35">
      <c r="A203" s="7"/>
      <c r="B203" s="7"/>
      <c r="C203" s="7"/>
    </row>
    <row r="204" spans="1:3" ht="11.65" x14ac:dyDescent="0.35">
      <c r="A204" s="7"/>
      <c r="B204" s="7"/>
      <c r="C204" s="7"/>
    </row>
    <row r="205" spans="1:3" ht="11.65" x14ac:dyDescent="0.35">
      <c r="A205" s="7"/>
      <c r="B205" s="7"/>
      <c r="C205" s="7"/>
    </row>
    <row r="206" spans="1:3" ht="11.65" x14ac:dyDescent="0.35">
      <c r="A206" s="7"/>
      <c r="B206" s="7"/>
      <c r="C206" s="7"/>
    </row>
    <row r="207" spans="1:3" ht="11.65" x14ac:dyDescent="0.35">
      <c r="A207" s="7"/>
      <c r="B207" s="7"/>
      <c r="C207" s="7"/>
    </row>
  </sheetData>
  <pageMargins left="0.7" right="0.7" top="0.75" bottom="0.75" header="0.3" footer="0.3"/>
  <pageSetup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Y1001"/>
  <sheetViews>
    <sheetView workbookViewId="0"/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1687.7227810072943</v>
      </c>
      <c r="F3" s="35">
        <f t="shared" ref="F3:M3" si="0">SUMPRODUCT($D$4:$D$102, F$4:F$102)</f>
        <v>109.63478120057916</v>
      </c>
      <c r="G3" s="36">
        <f t="shared" si="0"/>
        <v>0.87842262873905064</v>
      </c>
      <c r="H3" s="35">
        <f t="shared" si="0"/>
        <v>215.86245775978691</v>
      </c>
      <c r="I3" s="35">
        <f t="shared" si="0"/>
        <v>71.157615115039491</v>
      </c>
      <c r="J3" s="36">
        <f t="shared" si="0"/>
        <v>0.11082372496998662</v>
      </c>
      <c r="K3" s="35">
        <f t="shared" si="0"/>
        <v>329.87062011714607</v>
      </c>
      <c r="L3" s="35">
        <f t="shared" si="0"/>
        <v>82.161695295659555</v>
      </c>
      <c r="M3" s="36">
        <f t="shared" si="0"/>
        <v>0.12705560690729359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1405.0974470000001</v>
      </c>
      <c r="F4" s="35">
        <v>52.218956089999999</v>
      </c>
      <c r="G4" s="37">
        <v>0.72940402680000005</v>
      </c>
      <c r="H4" s="38">
        <v>193.23654099999999</v>
      </c>
      <c r="I4" s="38">
        <v>42.929916859999999</v>
      </c>
      <c r="J4" s="39">
        <v>8.042272416E-2</v>
      </c>
      <c r="K4" s="40">
        <v>324.64209099999999</v>
      </c>
      <c r="L4" s="38">
        <v>48.801279829999999</v>
      </c>
      <c r="M4" s="41">
        <v>0.1156246516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1751.0619710000001</v>
      </c>
      <c r="F5" s="35">
        <v>101.3206534</v>
      </c>
      <c r="G5" s="37">
        <v>0.84799298410000001</v>
      </c>
      <c r="H5" s="38">
        <v>207.7859387</v>
      </c>
      <c r="I5" s="38">
        <v>64.907924370000003</v>
      </c>
      <c r="J5" s="39">
        <v>9.0590427380000005E-2</v>
      </c>
      <c r="K5" s="40">
        <v>341.75876540000002</v>
      </c>
      <c r="L5" s="38">
        <v>86.153360559999996</v>
      </c>
      <c r="M5" s="41">
        <v>0.1246673717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1508.464579</v>
      </c>
      <c r="F6" s="35">
        <v>78.81235805</v>
      </c>
      <c r="G6" s="37">
        <v>0.84203714669999996</v>
      </c>
      <c r="H6" s="38">
        <v>207.72228939999999</v>
      </c>
      <c r="I6" s="38">
        <v>61.501927139999999</v>
      </c>
      <c r="J6" s="39">
        <v>0.1024170531</v>
      </c>
      <c r="K6" s="40">
        <v>320.65609080000002</v>
      </c>
      <c r="L6" s="38">
        <v>58.483562800000001</v>
      </c>
      <c r="M6" s="41">
        <v>0.117559468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1352.6322620000001</v>
      </c>
      <c r="F7" s="35">
        <v>59.123206089999996</v>
      </c>
      <c r="G7" s="37">
        <v>0.77109169799999999</v>
      </c>
      <c r="H7" s="38">
        <v>197.37747630000001</v>
      </c>
      <c r="I7" s="38">
        <v>50.950941989999997</v>
      </c>
      <c r="J7" s="39">
        <v>9.0355054350000005E-2</v>
      </c>
      <c r="K7" s="40">
        <v>313.2754233</v>
      </c>
      <c r="L7" s="38">
        <v>48.247183370000002</v>
      </c>
      <c r="M7" s="41">
        <v>0.115734537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1617.906219</v>
      </c>
      <c r="F8" s="35">
        <v>89.982153800000006</v>
      </c>
      <c r="G8" s="37">
        <v>0.82576087720000002</v>
      </c>
      <c r="H8" s="38">
        <v>203.4696989</v>
      </c>
      <c r="I8" s="38">
        <v>61.983896829999999</v>
      </c>
      <c r="J8" s="39">
        <v>9.1700754460000006E-2</v>
      </c>
      <c r="K8" s="40">
        <v>331.37282679999998</v>
      </c>
      <c r="L8" s="38">
        <v>75.055604840000001</v>
      </c>
      <c r="M8" s="41">
        <v>0.12111350680000001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1734.2328219999999</v>
      </c>
      <c r="F9" s="35">
        <v>133.68749650000001</v>
      </c>
      <c r="G9" s="37">
        <v>0.91769055320000004</v>
      </c>
      <c r="H9" s="38">
        <v>228.9257595</v>
      </c>
      <c r="I9" s="38">
        <v>84.896099759999998</v>
      </c>
      <c r="J9" s="39">
        <v>0.13183353619999999</v>
      </c>
      <c r="K9" s="40">
        <v>338.1807427</v>
      </c>
      <c r="L9" s="38">
        <v>88.803893470000006</v>
      </c>
      <c r="M9" s="41">
        <v>0.13936297850000001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1845.9438809999999</v>
      </c>
      <c r="F10" s="35">
        <v>136.61747729999999</v>
      </c>
      <c r="G10" s="37">
        <v>0.94390954920000003</v>
      </c>
      <c r="H10" s="38">
        <v>218.41372630000001</v>
      </c>
      <c r="I10" s="38">
        <v>72.609433749999994</v>
      </c>
      <c r="J10" s="39">
        <v>0.1081552335</v>
      </c>
      <c r="K10" s="40">
        <v>334.1064662</v>
      </c>
      <c r="L10" s="38">
        <v>100.39781480000001</v>
      </c>
      <c r="M10" s="41">
        <v>0.12788422159999999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1823.753013</v>
      </c>
      <c r="F11" s="35">
        <v>131.5540245</v>
      </c>
      <c r="G11" s="37">
        <v>0.91862285480000005</v>
      </c>
      <c r="H11" s="38">
        <v>226.42408889999999</v>
      </c>
      <c r="I11" s="38">
        <v>78.971632290000002</v>
      </c>
      <c r="J11" s="39">
        <v>0.1205080171</v>
      </c>
      <c r="K11" s="40">
        <v>343.1672188</v>
      </c>
      <c r="L11" s="38">
        <v>104.27054080000001</v>
      </c>
      <c r="M11" s="41">
        <v>0.1402066776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1342.2711839999999</v>
      </c>
      <c r="F12" s="35">
        <v>51.991739799999998</v>
      </c>
      <c r="G12" s="37">
        <v>0.75532528460000004</v>
      </c>
      <c r="H12" s="38">
        <v>190.03067129999999</v>
      </c>
      <c r="I12" s="38">
        <v>43.75856271</v>
      </c>
      <c r="J12" s="39">
        <v>8.1429065319999994E-2</v>
      </c>
      <c r="K12" s="40">
        <v>324.7830912</v>
      </c>
      <c r="L12" s="38">
        <v>48.746814780000001</v>
      </c>
      <c r="M12" s="41">
        <v>0.1238179502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1796.9772620000001</v>
      </c>
      <c r="F13" s="35">
        <v>107.482761</v>
      </c>
      <c r="G13" s="37">
        <v>0.87763319289999997</v>
      </c>
      <c r="H13" s="38">
        <v>213.09697320000001</v>
      </c>
      <c r="I13" s="38">
        <v>67.330978579999993</v>
      </c>
      <c r="J13" s="39">
        <v>9.8129236039999998E-2</v>
      </c>
      <c r="K13" s="40">
        <v>336.86189130000002</v>
      </c>
      <c r="L13" s="38">
        <v>85.537349610000007</v>
      </c>
      <c r="M13" s="41">
        <v>0.1226533769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1470.8159149999999</v>
      </c>
      <c r="F14" s="35">
        <v>57.311090139999997</v>
      </c>
      <c r="G14" s="37">
        <v>0.73605213840000006</v>
      </c>
      <c r="H14" s="38">
        <v>198.05322749999999</v>
      </c>
      <c r="I14" s="38">
        <v>47.458698419999997</v>
      </c>
      <c r="J14" s="39">
        <v>8.6607597290000005E-2</v>
      </c>
      <c r="K14" s="40">
        <v>317.08591819999998</v>
      </c>
      <c r="L14" s="38">
        <v>50.826280740000001</v>
      </c>
      <c r="M14" s="41">
        <v>0.11219916670000001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1791.904963</v>
      </c>
      <c r="F15" s="35">
        <v>135.75766530000001</v>
      </c>
      <c r="G15" s="37">
        <v>0.93089977290000003</v>
      </c>
      <c r="H15" s="38">
        <v>227.86217060000001</v>
      </c>
      <c r="I15" s="38">
        <v>85.949447109999994</v>
      </c>
      <c r="J15" s="39">
        <v>0.12785057929999999</v>
      </c>
      <c r="K15" s="40">
        <v>339.36019019999998</v>
      </c>
      <c r="L15" s="38">
        <v>101.6725601</v>
      </c>
      <c r="M15" s="41">
        <v>0.14236287459999999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1659.9835149999999</v>
      </c>
      <c r="F16" s="35">
        <v>93.927857160000002</v>
      </c>
      <c r="G16" s="37">
        <v>0.8103034442</v>
      </c>
      <c r="H16" s="38">
        <v>198.86476429999999</v>
      </c>
      <c r="I16" s="38">
        <v>60.378534360000003</v>
      </c>
      <c r="J16" s="39">
        <v>8.6149205369999995E-2</v>
      </c>
      <c r="K16" s="40">
        <v>324.86643400000003</v>
      </c>
      <c r="L16" s="38">
        <v>75.087214799999998</v>
      </c>
      <c r="M16" s="41">
        <v>0.1183319956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1623.6959959999999</v>
      </c>
      <c r="F17" s="35">
        <v>116.1397444</v>
      </c>
      <c r="G17" s="37">
        <v>0.91451118799999997</v>
      </c>
      <c r="H17" s="38">
        <v>213.98232189999999</v>
      </c>
      <c r="I17" s="38">
        <v>75.393358329999998</v>
      </c>
      <c r="J17" s="39">
        <v>0.1118907866</v>
      </c>
      <c r="K17" s="40">
        <v>321.6194319</v>
      </c>
      <c r="L17" s="38">
        <v>73.133717349999998</v>
      </c>
      <c r="M17" s="41">
        <v>0.1215206263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1397.7701609999999</v>
      </c>
      <c r="F18" s="35">
        <v>62.515848679999998</v>
      </c>
      <c r="G18" s="37">
        <v>0.80586385530000004</v>
      </c>
      <c r="H18" s="38">
        <v>202.02242459999999</v>
      </c>
      <c r="I18" s="38">
        <v>53.571576550000003</v>
      </c>
      <c r="J18" s="39">
        <v>9.7274056989999996E-2</v>
      </c>
      <c r="K18" s="40">
        <v>313.26196770000001</v>
      </c>
      <c r="L18" s="38">
        <v>48.457338190000002</v>
      </c>
      <c r="M18" s="41">
        <v>0.1165785179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1011.059586</v>
      </c>
      <c r="F19" s="35">
        <v>4.5050715449999998</v>
      </c>
      <c r="G19" s="37">
        <v>0.61335177110000005</v>
      </c>
      <c r="H19" s="38">
        <v>166.1819903</v>
      </c>
      <c r="I19" s="38">
        <v>6.7319779400000002</v>
      </c>
      <c r="J19" s="39">
        <v>6.3905455220000004E-2</v>
      </c>
      <c r="K19" s="40">
        <v>302.30658030000001</v>
      </c>
      <c r="L19" s="38">
        <v>6.1095637319999998</v>
      </c>
      <c r="M19" s="41">
        <v>0.11233904159999999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1796.606679</v>
      </c>
      <c r="F20" s="35">
        <v>124.4751923</v>
      </c>
      <c r="G20" s="37">
        <v>0.89376911830000005</v>
      </c>
      <c r="H20" s="38">
        <v>229.7317917</v>
      </c>
      <c r="I20" s="38">
        <v>78.68100948</v>
      </c>
      <c r="J20" s="39">
        <v>0.12794568840000001</v>
      </c>
      <c r="K20" s="40">
        <v>343.09095589999998</v>
      </c>
      <c r="L20" s="38">
        <v>101.110238</v>
      </c>
      <c r="M20" s="41">
        <v>0.14300850779999999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1502.560618</v>
      </c>
      <c r="F21" s="35">
        <v>65.284357639999996</v>
      </c>
      <c r="G21" s="37">
        <v>0.79092137689999997</v>
      </c>
      <c r="H21" s="38">
        <v>198.0495995</v>
      </c>
      <c r="I21" s="38">
        <v>50.555706880000002</v>
      </c>
      <c r="J21" s="39">
        <v>8.7088373139999994E-2</v>
      </c>
      <c r="K21" s="40">
        <v>325.04022470000001</v>
      </c>
      <c r="L21" s="38">
        <v>58.493265909999998</v>
      </c>
      <c r="M21" s="41">
        <v>0.1181196466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1816.330596</v>
      </c>
      <c r="F22" s="35">
        <v>112.3583034</v>
      </c>
      <c r="G22" s="37">
        <v>0.88801034280000002</v>
      </c>
      <c r="H22" s="38">
        <v>212.39783660000001</v>
      </c>
      <c r="I22" s="38">
        <v>67.601595259999996</v>
      </c>
      <c r="J22" s="39">
        <v>9.7092539409999998E-2</v>
      </c>
      <c r="K22" s="40">
        <v>336.52858670000001</v>
      </c>
      <c r="L22" s="38">
        <v>89.895426509999993</v>
      </c>
      <c r="M22" s="41">
        <v>0.12415916420000001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1744.7330919999999</v>
      </c>
      <c r="F23" s="35">
        <v>102.9571505</v>
      </c>
      <c r="G23" s="37">
        <v>0.80460463969999996</v>
      </c>
      <c r="H23" s="38">
        <v>211.7247332</v>
      </c>
      <c r="I23" s="38">
        <v>61.588340809999998</v>
      </c>
      <c r="J23" s="39">
        <v>9.3569869910000006E-2</v>
      </c>
      <c r="K23" s="40">
        <v>331.10942310000001</v>
      </c>
      <c r="L23" s="38">
        <v>82.256672140000006</v>
      </c>
      <c r="M23" s="41">
        <v>0.11210110869999999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1630.297059</v>
      </c>
      <c r="F24" s="35">
        <v>83.233679719999998</v>
      </c>
      <c r="G24" s="37">
        <v>0.8215216568</v>
      </c>
      <c r="H24" s="38">
        <v>214.75602549999999</v>
      </c>
      <c r="I24" s="38">
        <v>63.226896429999996</v>
      </c>
      <c r="J24" s="39">
        <v>0.1054841252</v>
      </c>
      <c r="K24" s="40">
        <v>322.0654844</v>
      </c>
      <c r="L24" s="38">
        <v>63.036079360000002</v>
      </c>
      <c r="M24" s="41">
        <v>0.11311085579999999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1835.02998</v>
      </c>
      <c r="F25" s="35">
        <v>120.8730628</v>
      </c>
      <c r="G25" s="37">
        <v>0.90540393490000004</v>
      </c>
      <c r="H25" s="38">
        <v>215.8497471</v>
      </c>
      <c r="I25" s="38">
        <v>67.804697559999994</v>
      </c>
      <c r="J25" s="39">
        <v>0.1056078323</v>
      </c>
      <c r="K25" s="40">
        <v>332.2134911</v>
      </c>
      <c r="L25" s="38">
        <v>94.614080099999995</v>
      </c>
      <c r="M25" s="41">
        <v>0.1244832604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1714.3016700000001</v>
      </c>
      <c r="F26" s="35">
        <v>90.552540730000004</v>
      </c>
      <c r="G26" s="37">
        <v>0.80795180749999995</v>
      </c>
      <c r="H26" s="38">
        <v>205.88285060000001</v>
      </c>
      <c r="I26" s="38">
        <v>53.769890259999997</v>
      </c>
      <c r="J26" s="39">
        <v>8.8404310609999995E-2</v>
      </c>
      <c r="K26" s="40">
        <v>332.36022309999998</v>
      </c>
      <c r="L26" s="38">
        <v>73.047655250000005</v>
      </c>
      <c r="M26" s="41">
        <v>0.1139278477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1799.283328</v>
      </c>
      <c r="F27" s="35">
        <v>104.43617070000001</v>
      </c>
      <c r="G27" s="37">
        <v>0.85628960970000001</v>
      </c>
      <c r="H27" s="38">
        <v>212.43638619999999</v>
      </c>
      <c r="I27" s="38">
        <v>59.77747111</v>
      </c>
      <c r="J27" s="39">
        <v>9.859678123E-2</v>
      </c>
      <c r="K27" s="40">
        <v>330.19571760000002</v>
      </c>
      <c r="L27" s="38">
        <v>82.408801409999995</v>
      </c>
      <c r="M27" s="41">
        <v>0.11647204310000001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1754.5195940000001</v>
      </c>
      <c r="F28" s="35">
        <v>112.0408681</v>
      </c>
      <c r="G28" s="37">
        <v>0.84509937170000005</v>
      </c>
      <c r="H28" s="38">
        <v>210.3563125</v>
      </c>
      <c r="I28" s="38">
        <v>66.745714090000007</v>
      </c>
      <c r="J28" s="39">
        <v>9.4935319539999993E-2</v>
      </c>
      <c r="K28" s="40">
        <v>334.52876650000002</v>
      </c>
      <c r="L28" s="38">
        <v>88.512579919999993</v>
      </c>
      <c r="M28" s="41">
        <v>0.11965649690000001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1680.7700580000001</v>
      </c>
      <c r="F29" s="35">
        <v>116.92317869999999</v>
      </c>
      <c r="G29" s="37">
        <v>0.89623989260000003</v>
      </c>
      <c r="H29" s="38">
        <v>218.88302909999999</v>
      </c>
      <c r="I29" s="38">
        <v>75.562168069999998</v>
      </c>
      <c r="J29" s="39">
        <v>0.1150817021</v>
      </c>
      <c r="K29" s="40">
        <v>328.2740412</v>
      </c>
      <c r="L29" s="38">
        <v>78.724617339999995</v>
      </c>
      <c r="M29" s="41">
        <v>0.12589281890000001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1776.157835</v>
      </c>
      <c r="F30" s="35">
        <v>99.248654029999997</v>
      </c>
      <c r="G30" s="37">
        <v>0.86671770550000005</v>
      </c>
      <c r="H30" s="38">
        <v>209.9732343</v>
      </c>
      <c r="I30" s="38">
        <v>64.842711589999993</v>
      </c>
      <c r="J30" s="39">
        <v>9.5097358239999999E-2</v>
      </c>
      <c r="K30" s="40">
        <v>336.53658799999999</v>
      </c>
      <c r="L30" s="38">
        <v>82.196109719999995</v>
      </c>
      <c r="M30" s="41">
        <v>0.1236763303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1747.5897050000001</v>
      </c>
      <c r="F31" s="35">
        <v>89.908722159999996</v>
      </c>
      <c r="G31" s="37">
        <v>0.8036297993</v>
      </c>
      <c r="H31" s="38">
        <v>204.34556040000001</v>
      </c>
      <c r="I31" s="38">
        <v>52.219246630000001</v>
      </c>
      <c r="J31" s="39">
        <v>8.4428655000000005E-2</v>
      </c>
      <c r="K31" s="40">
        <v>337.64511759999999</v>
      </c>
      <c r="L31" s="38">
        <v>69.199519969999997</v>
      </c>
      <c r="M31" s="41">
        <v>0.11183837100000001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1426.104028</v>
      </c>
      <c r="F32" s="35">
        <v>55.421190930000002</v>
      </c>
      <c r="G32" s="37">
        <v>0.78948489779999997</v>
      </c>
      <c r="H32" s="38">
        <v>199.4912716</v>
      </c>
      <c r="I32" s="38">
        <v>49.188343519999997</v>
      </c>
      <c r="J32" s="39">
        <v>9.1482216790000001E-2</v>
      </c>
      <c r="K32" s="40">
        <v>314.39185259999999</v>
      </c>
      <c r="L32" s="38">
        <v>49.138700200000002</v>
      </c>
      <c r="M32" s="41">
        <v>0.1141269412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1637.0146420000001</v>
      </c>
      <c r="F33" s="35">
        <v>89.274130150000005</v>
      </c>
      <c r="G33" s="37">
        <v>0.81603405829999998</v>
      </c>
      <c r="H33" s="38">
        <v>199.50688890000001</v>
      </c>
      <c r="I33" s="38">
        <v>59.048165419999997</v>
      </c>
      <c r="J33" s="39">
        <v>8.7305170840000001E-2</v>
      </c>
      <c r="K33" s="40">
        <v>323.42501970000001</v>
      </c>
      <c r="L33" s="38">
        <v>71.386293030000004</v>
      </c>
      <c r="M33" s="41">
        <v>0.11628910620000001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1365.587661</v>
      </c>
      <c r="F34" s="35">
        <v>50.042952919999998</v>
      </c>
      <c r="G34" s="37">
        <v>0.75943885460000005</v>
      </c>
      <c r="H34" s="38">
        <v>193.12589070000001</v>
      </c>
      <c r="I34" s="38">
        <v>43.279854200000003</v>
      </c>
      <c r="J34" s="39">
        <v>8.3662994810000002E-2</v>
      </c>
      <c r="K34" s="40">
        <v>321.4431644</v>
      </c>
      <c r="L34" s="38">
        <v>48.083129980000002</v>
      </c>
      <c r="M34" s="41">
        <v>0.1231988302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1790.075722</v>
      </c>
      <c r="F35" s="35">
        <v>116.87861150000001</v>
      </c>
      <c r="G35" s="37">
        <v>0.88698707060000004</v>
      </c>
      <c r="H35" s="38">
        <v>227.70792900000001</v>
      </c>
      <c r="I35" s="38">
        <v>74.949977489999995</v>
      </c>
      <c r="J35" s="39">
        <v>0.1265816709</v>
      </c>
      <c r="K35" s="40">
        <v>339.7382101</v>
      </c>
      <c r="L35" s="38">
        <v>96.024174310000006</v>
      </c>
      <c r="M35" s="41">
        <v>0.1384076592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1544.3871340000001</v>
      </c>
      <c r="F36" s="35">
        <v>82.461014989999995</v>
      </c>
      <c r="G36" s="37">
        <v>0.78760267049999999</v>
      </c>
      <c r="H36" s="38">
        <v>194.1842839</v>
      </c>
      <c r="I36" s="38">
        <v>56.327838180000001</v>
      </c>
      <c r="J36" s="39">
        <v>8.4838807249999995E-2</v>
      </c>
      <c r="K36" s="40">
        <v>316.76485650000001</v>
      </c>
      <c r="L36" s="38">
        <v>64.438113549999997</v>
      </c>
      <c r="M36" s="41">
        <v>0.1134702685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1771.4366480000001</v>
      </c>
      <c r="F37" s="35">
        <v>112.6659519</v>
      </c>
      <c r="G37" s="37">
        <v>0.89765721129999998</v>
      </c>
      <c r="H37" s="38">
        <v>222.9825817</v>
      </c>
      <c r="I37" s="38">
        <v>77.174468279999999</v>
      </c>
      <c r="J37" s="39">
        <v>0.1165061313</v>
      </c>
      <c r="K37" s="40">
        <v>334.38586789999999</v>
      </c>
      <c r="L37" s="38">
        <v>91.933962679999993</v>
      </c>
      <c r="M37" s="41">
        <v>0.13140698880000001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1410.117624</v>
      </c>
      <c r="F38" s="35">
        <v>81.489363859999997</v>
      </c>
      <c r="G38" s="37">
        <v>0.79614443400000001</v>
      </c>
      <c r="H38" s="38">
        <v>196.17693800000001</v>
      </c>
      <c r="I38" s="38">
        <v>61.316608809999998</v>
      </c>
      <c r="J38" s="39">
        <v>9.3682805440000003E-2</v>
      </c>
      <c r="K38" s="40">
        <v>299.28566549999999</v>
      </c>
      <c r="L38" s="38">
        <v>55.227512449999999</v>
      </c>
      <c r="M38" s="41">
        <v>0.100957515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1312.4920059999999</v>
      </c>
      <c r="F39" s="35">
        <v>46.501470900000001</v>
      </c>
      <c r="G39" s="37">
        <v>0.73021761100000004</v>
      </c>
      <c r="H39" s="38">
        <v>189.07532130000001</v>
      </c>
      <c r="I39" s="38">
        <v>41.764597559999999</v>
      </c>
      <c r="J39" s="39">
        <v>8.0632892610000007E-2</v>
      </c>
      <c r="K39" s="40">
        <v>311.70636159999998</v>
      </c>
      <c r="L39" s="38">
        <v>45.588145969999999</v>
      </c>
      <c r="M39" s="41">
        <v>0.1182675024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1810.3932010000001</v>
      </c>
      <c r="F40" s="35">
        <v>158.54671239999999</v>
      </c>
      <c r="G40" s="37">
        <v>0.95296828899999997</v>
      </c>
      <c r="H40" s="38">
        <v>233.3645425</v>
      </c>
      <c r="I40" s="38">
        <v>93.359440370000002</v>
      </c>
      <c r="J40" s="39">
        <v>0.13831097640000001</v>
      </c>
      <c r="K40" s="40">
        <v>343.65487999999999</v>
      </c>
      <c r="L40" s="38">
        <v>109.00467860000001</v>
      </c>
      <c r="M40" s="41">
        <v>0.14954463679999999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1150.991027</v>
      </c>
      <c r="F41" s="35">
        <v>14.163632059999999</v>
      </c>
      <c r="G41" s="37">
        <v>0.60581221699999999</v>
      </c>
      <c r="H41" s="38">
        <v>182.51263349999999</v>
      </c>
      <c r="I41" s="38">
        <v>19.19836879</v>
      </c>
      <c r="J41" s="39">
        <v>7.3226353150000006E-2</v>
      </c>
      <c r="K41" s="40">
        <v>315.04227450000002</v>
      </c>
      <c r="L41" s="38">
        <v>16.5047256</v>
      </c>
      <c r="M41" s="41">
        <v>0.1157778654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1322.7514410000001</v>
      </c>
      <c r="F42" s="35">
        <v>53.701204539999999</v>
      </c>
      <c r="G42" s="37">
        <v>0.75605977270000002</v>
      </c>
      <c r="H42" s="38">
        <v>191.56930589999999</v>
      </c>
      <c r="I42" s="38">
        <v>45.041457319999999</v>
      </c>
      <c r="J42" s="39">
        <v>8.4385664730000004E-2</v>
      </c>
      <c r="K42" s="40">
        <v>315.5133826</v>
      </c>
      <c r="L42" s="38">
        <v>50.009117840000002</v>
      </c>
      <c r="M42" s="41">
        <v>0.12132636970000001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1800.24774</v>
      </c>
      <c r="F43" s="35">
        <v>115.192898</v>
      </c>
      <c r="G43" s="37">
        <v>0.89707250800000005</v>
      </c>
      <c r="H43" s="38">
        <v>215.24543310000001</v>
      </c>
      <c r="I43" s="38">
        <v>67.319631720000004</v>
      </c>
      <c r="J43" s="39">
        <v>0.1012601405</v>
      </c>
      <c r="K43" s="40">
        <v>335.22137300000003</v>
      </c>
      <c r="L43" s="38">
        <v>90.412402490000005</v>
      </c>
      <c r="M43" s="41">
        <v>0.1240450159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1706.246091</v>
      </c>
      <c r="F44" s="35">
        <v>112.25579759999999</v>
      </c>
      <c r="G44" s="37">
        <v>0.8900050799</v>
      </c>
      <c r="H44" s="38">
        <v>231.50204489999999</v>
      </c>
      <c r="I44" s="38">
        <v>76.983692259999998</v>
      </c>
      <c r="J44" s="39">
        <v>0.1370267725</v>
      </c>
      <c r="K44" s="40">
        <v>342.19904910000002</v>
      </c>
      <c r="L44" s="38">
        <v>85.700837329999999</v>
      </c>
      <c r="M44" s="41">
        <v>0.148727422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1796.4526350000001</v>
      </c>
      <c r="F45" s="35">
        <v>130.70843120000001</v>
      </c>
      <c r="G45" s="37">
        <v>0.95658680409999997</v>
      </c>
      <c r="H45" s="38">
        <v>231.73599290000001</v>
      </c>
      <c r="I45" s="38">
        <v>83.854233980000004</v>
      </c>
      <c r="J45" s="39">
        <v>0.13635019230000001</v>
      </c>
      <c r="K45" s="40">
        <v>346.27764810000002</v>
      </c>
      <c r="L45" s="38">
        <v>100.4269197</v>
      </c>
      <c r="M45" s="41">
        <v>0.15513830749999999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1801.83528</v>
      </c>
      <c r="F46" s="35">
        <v>115.5018834</v>
      </c>
      <c r="G46" s="37">
        <v>0.88858451260000004</v>
      </c>
      <c r="H46" s="38">
        <v>215.86996930000001</v>
      </c>
      <c r="I46" s="38">
        <v>72.575385240000003</v>
      </c>
      <c r="J46" s="39">
        <v>0.1037870113</v>
      </c>
      <c r="K46" s="40">
        <v>336.4806797</v>
      </c>
      <c r="L46" s="38">
        <v>92.220652529999995</v>
      </c>
      <c r="M46" s="41">
        <v>0.12623185689999999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1484.2299860000001</v>
      </c>
      <c r="F47" s="35">
        <v>79.642892360000005</v>
      </c>
      <c r="G47" s="37">
        <v>0.84977668260000006</v>
      </c>
      <c r="H47" s="38">
        <v>207.49015940000001</v>
      </c>
      <c r="I47" s="38">
        <v>61.800276949999997</v>
      </c>
      <c r="J47" s="39">
        <v>0.1030697168</v>
      </c>
      <c r="K47" s="40">
        <v>319.75350170000002</v>
      </c>
      <c r="L47" s="38">
        <v>59.133977600000001</v>
      </c>
      <c r="M47" s="41">
        <v>0.1190803285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1443.49415</v>
      </c>
      <c r="F48" s="35">
        <v>88.591536000000005</v>
      </c>
      <c r="G48" s="37">
        <v>0.84884468729999996</v>
      </c>
      <c r="H48" s="38">
        <v>201.07585409999999</v>
      </c>
      <c r="I48" s="38">
        <v>65.025703190000002</v>
      </c>
      <c r="J48" s="39">
        <v>0.10006453849999999</v>
      </c>
      <c r="K48" s="40">
        <v>307.6524278</v>
      </c>
      <c r="L48" s="38">
        <v>58.667723799999997</v>
      </c>
      <c r="M48" s="41">
        <v>0.1108218864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1832.527965</v>
      </c>
      <c r="F49" s="35">
        <v>117.2891103</v>
      </c>
      <c r="G49" s="37">
        <v>0.89874896140000005</v>
      </c>
      <c r="H49" s="38">
        <v>222.31284410000001</v>
      </c>
      <c r="I49" s="38">
        <v>71.665276430000006</v>
      </c>
      <c r="J49" s="39">
        <v>0.11595367519999999</v>
      </c>
      <c r="K49" s="40">
        <v>339.24140010000002</v>
      </c>
      <c r="L49" s="38">
        <v>95.759080510000004</v>
      </c>
      <c r="M49" s="41">
        <v>0.13390114440000001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1781.7634849999999</v>
      </c>
      <c r="F50" s="35">
        <v>111.2321001</v>
      </c>
      <c r="G50" s="37">
        <v>0.90092423420000001</v>
      </c>
      <c r="H50" s="38">
        <v>218.46482570000001</v>
      </c>
      <c r="I50" s="38">
        <v>72.981549979999997</v>
      </c>
      <c r="J50" s="39">
        <v>0.1080440669</v>
      </c>
      <c r="K50" s="40">
        <v>336.07344940000002</v>
      </c>
      <c r="L50" s="38">
        <v>90.669311190000002</v>
      </c>
      <c r="M50" s="41">
        <v>0.1295904004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1599.1784600000001</v>
      </c>
      <c r="F51" s="35">
        <v>89.626569219999993</v>
      </c>
      <c r="G51" s="37">
        <v>0.82817179640000005</v>
      </c>
      <c r="H51" s="38">
        <v>201.954218</v>
      </c>
      <c r="I51" s="38">
        <v>60.952409699999997</v>
      </c>
      <c r="J51" s="39">
        <v>9.0478089619999993E-2</v>
      </c>
      <c r="K51" s="40">
        <v>331.96076790000001</v>
      </c>
      <c r="L51" s="38">
        <v>73.501374580000004</v>
      </c>
      <c r="M51" s="41">
        <v>0.1227109181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1615.6985259999999</v>
      </c>
      <c r="F52" s="35">
        <v>90.282722190000001</v>
      </c>
      <c r="G52" s="37">
        <v>0.83843048659999997</v>
      </c>
      <c r="H52" s="38">
        <v>203.40821560000001</v>
      </c>
      <c r="I52" s="38">
        <v>63.444633770000003</v>
      </c>
      <c r="J52" s="39">
        <v>9.2714461809999996E-2</v>
      </c>
      <c r="K52" s="40">
        <v>326.97199510000002</v>
      </c>
      <c r="L52" s="38">
        <v>75.437836649999994</v>
      </c>
      <c r="M52" s="41">
        <v>0.12052408370000001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1734.035519</v>
      </c>
      <c r="F53" s="35">
        <v>88.257038350000002</v>
      </c>
      <c r="G53" s="37">
        <v>0.80759731629999998</v>
      </c>
      <c r="H53" s="38">
        <v>208.4031157</v>
      </c>
      <c r="I53" s="38">
        <v>54.162937020000001</v>
      </c>
      <c r="J53" s="39">
        <v>9.1777985699999995E-2</v>
      </c>
      <c r="K53" s="40">
        <v>330.02909699999998</v>
      </c>
      <c r="L53" s="38">
        <v>73.566450259999996</v>
      </c>
      <c r="M53" s="41">
        <v>0.1121253752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1762.5772830000001</v>
      </c>
      <c r="F54" s="35">
        <v>117.6097211</v>
      </c>
      <c r="G54" s="37">
        <v>0.90888575800000004</v>
      </c>
      <c r="H54" s="38">
        <v>231.098781</v>
      </c>
      <c r="I54" s="38">
        <v>78.472816750000007</v>
      </c>
      <c r="J54" s="39">
        <v>0.1359672596</v>
      </c>
      <c r="K54" s="40">
        <v>345.78306670000001</v>
      </c>
      <c r="L54" s="38">
        <v>96.130914590000003</v>
      </c>
      <c r="M54" s="41">
        <v>0.1510459173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1835.5403759999999</v>
      </c>
      <c r="F55" s="35">
        <v>130.9962845</v>
      </c>
      <c r="G55" s="37">
        <v>0.93361599949999996</v>
      </c>
      <c r="H55" s="38">
        <v>219.0288505</v>
      </c>
      <c r="I55" s="38">
        <v>75.284598590000002</v>
      </c>
      <c r="J55" s="39">
        <v>0.1101230743</v>
      </c>
      <c r="K55" s="40">
        <v>337.8755524</v>
      </c>
      <c r="L55" s="38">
        <v>100.1994416</v>
      </c>
      <c r="M55" s="41">
        <v>0.13277745899999999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1790.5299729999999</v>
      </c>
      <c r="F56" s="35">
        <v>122.8057271</v>
      </c>
      <c r="G56" s="37">
        <v>0.91269160140000005</v>
      </c>
      <c r="H56" s="38">
        <v>230.53283529999999</v>
      </c>
      <c r="I56" s="38">
        <v>80.596386960000004</v>
      </c>
      <c r="J56" s="39">
        <v>0.1376302143</v>
      </c>
      <c r="K56" s="40">
        <v>341.3461327</v>
      </c>
      <c r="L56" s="38">
        <v>99.238875059999998</v>
      </c>
      <c r="M56" s="41">
        <v>0.1489140675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1584.475375</v>
      </c>
      <c r="F57" s="35">
        <v>111.9950693</v>
      </c>
      <c r="G57" s="37">
        <v>0.91317167160000001</v>
      </c>
      <c r="H57" s="38">
        <v>210.69186310000001</v>
      </c>
      <c r="I57" s="38">
        <v>73.933892349999994</v>
      </c>
      <c r="J57" s="39">
        <v>0.1094893316</v>
      </c>
      <c r="K57" s="40">
        <v>319.483746</v>
      </c>
      <c r="L57" s="38">
        <v>70.668495460000003</v>
      </c>
      <c r="M57" s="41">
        <v>0.12007364450000001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1710.2397080000001</v>
      </c>
      <c r="F58" s="35">
        <v>99.25541887</v>
      </c>
      <c r="G58" s="37">
        <v>0.8183261852</v>
      </c>
      <c r="H58" s="38">
        <v>208.19283110000001</v>
      </c>
      <c r="I58" s="38">
        <v>60.10279989</v>
      </c>
      <c r="J58" s="39">
        <v>9.2893838419999999E-2</v>
      </c>
      <c r="K58" s="40">
        <v>331.76803289999998</v>
      </c>
      <c r="L58" s="38">
        <v>80.405385780000003</v>
      </c>
      <c r="M58" s="41">
        <v>0.11685858690000001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1597.8602089999999</v>
      </c>
      <c r="F59" s="35">
        <v>84.710985179999994</v>
      </c>
      <c r="G59" s="37">
        <v>0.83655845120000005</v>
      </c>
      <c r="H59" s="38">
        <v>211.81548359999999</v>
      </c>
      <c r="I59" s="38">
        <v>63.514393140000003</v>
      </c>
      <c r="J59" s="39">
        <v>0.1041651646</v>
      </c>
      <c r="K59" s="40">
        <v>323.22429679999999</v>
      </c>
      <c r="L59" s="38">
        <v>63.025187680000002</v>
      </c>
      <c r="M59" s="41">
        <v>0.1185184869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1451.8972859999999</v>
      </c>
      <c r="F60" s="35">
        <v>82.658923580000007</v>
      </c>
      <c r="G60" s="37">
        <v>0.86511363760000004</v>
      </c>
      <c r="H60" s="38">
        <v>203.870408</v>
      </c>
      <c r="I60" s="38">
        <v>62.90576205</v>
      </c>
      <c r="J60" s="39">
        <v>0.1027671436</v>
      </c>
      <c r="K60" s="40">
        <v>312.79221890000002</v>
      </c>
      <c r="L60" s="38">
        <v>55.245240549999998</v>
      </c>
      <c r="M60" s="41">
        <v>0.11750266099999999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1508.7629030000001</v>
      </c>
      <c r="F61" s="35">
        <v>74.388732719999993</v>
      </c>
      <c r="G61" s="37">
        <v>0.78439922870000001</v>
      </c>
      <c r="H61" s="38">
        <v>191.96394950000001</v>
      </c>
      <c r="I61" s="38">
        <v>51.672803879999996</v>
      </c>
      <c r="J61" s="39">
        <v>8.3940630490000001E-2</v>
      </c>
      <c r="K61" s="40">
        <v>316.67021740000001</v>
      </c>
      <c r="L61" s="38">
        <v>58.929997159999999</v>
      </c>
      <c r="M61" s="41">
        <v>0.1189782712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1712.5946590000001</v>
      </c>
      <c r="F62" s="35">
        <v>119.5381581</v>
      </c>
      <c r="G62" s="37">
        <v>0.88935007529999999</v>
      </c>
      <c r="H62" s="38">
        <v>231.95746539999999</v>
      </c>
      <c r="I62" s="38">
        <v>80.488160750000006</v>
      </c>
      <c r="J62" s="39">
        <v>0.14121046309999999</v>
      </c>
      <c r="K62" s="40">
        <v>343.93336290000002</v>
      </c>
      <c r="L62" s="38">
        <v>91.609912059999999</v>
      </c>
      <c r="M62" s="41">
        <v>0.15115627000000001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1497.902662</v>
      </c>
      <c r="F63" s="35">
        <v>90.194570679999998</v>
      </c>
      <c r="G63" s="37">
        <v>0.8695809619</v>
      </c>
      <c r="H63" s="38">
        <v>206.57384110000001</v>
      </c>
      <c r="I63" s="38">
        <v>66.346386480000007</v>
      </c>
      <c r="J63" s="39">
        <v>0.10532867279999999</v>
      </c>
      <c r="K63" s="40">
        <v>313.67350759999999</v>
      </c>
      <c r="L63" s="38">
        <v>58.30045552</v>
      </c>
      <c r="M63" s="41">
        <v>0.1137500573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1675.054398</v>
      </c>
      <c r="F64" s="35">
        <v>101.3760518</v>
      </c>
      <c r="G64" s="37">
        <v>0.85306993799999997</v>
      </c>
      <c r="H64" s="38">
        <v>220.60395410000001</v>
      </c>
      <c r="I64" s="38">
        <v>73.065809349999995</v>
      </c>
      <c r="J64" s="39">
        <v>0.1148772014</v>
      </c>
      <c r="K64" s="40">
        <v>332.14418360000002</v>
      </c>
      <c r="L64" s="38">
        <v>78.463741870000007</v>
      </c>
      <c r="M64" s="41">
        <v>0.12672054520000001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1864.8172970000001</v>
      </c>
      <c r="F65" s="35">
        <v>127.2653789</v>
      </c>
      <c r="G65" s="37">
        <v>0.94134066900000002</v>
      </c>
      <c r="H65" s="38">
        <v>209.4647243</v>
      </c>
      <c r="I65" s="38">
        <v>72.689782050000005</v>
      </c>
      <c r="J65" s="39">
        <v>9.5741212330000006E-2</v>
      </c>
      <c r="K65" s="40">
        <v>337.56634120000001</v>
      </c>
      <c r="L65" s="38">
        <v>98.303572849999995</v>
      </c>
      <c r="M65" s="41">
        <v>0.1295024947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1461.3432829999999</v>
      </c>
      <c r="F66" s="35">
        <v>82.0513598</v>
      </c>
      <c r="G66" s="37">
        <v>0.86045458750000003</v>
      </c>
      <c r="H66" s="38">
        <v>204.99932369999999</v>
      </c>
      <c r="I66" s="38">
        <v>63.066981740000003</v>
      </c>
      <c r="J66" s="39">
        <v>0.1039150159</v>
      </c>
      <c r="K66" s="40">
        <v>313.26523049999997</v>
      </c>
      <c r="L66" s="38">
        <v>54.885162209999997</v>
      </c>
      <c r="M66" s="41">
        <v>0.1166922978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1823.096642</v>
      </c>
      <c r="F67" s="35">
        <v>136.5257719</v>
      </c>
      <c r="G67" s="37">
        <v>0.94311416569999995</v>
      </c>
      <c r="H67" s="38">
        <v>229.33040159999999</v>
      </c>
      <c r="I67" s="38">
        <v>85.013323929999999</v>
      </c>
      <c r="J67" s="39">
        <v>0.12971299859999999</v>
      </c>
      <c r="K67" s="40">
        <v>343.11945909999997</v>
      </c>
      <c r="L67" s="38">
        <v>106.2871968</v>
      </c>
      <c r="M67" s="41">
        <v>0.1477628584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1814.6138679999999</v>
      </c>
      <c r="F68" s="35">
        <v>128.85505800000001</v>
      </c>
      <c r="G68" s="37">
        <v>0.92503877400000001</v>
      </c>
      <c r="H68" s="38">
        <v>223.49301</v>
      </c>
      <c r="I68" s="38">
        <v>81.057644749999994</v>
      </c>
      <c r="J68" s="39">
        <v>0.1193089457</v>
      </c>
      <c r="K68" s="40">
        <v>336.91999220000002</v>
      </c>
      <c r="L68" s="38">
        <v>101.3850801</v>
      </c>
      <c r="M68" s="41">
        <v>0.13739347660000001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1773.590179</v>
      </c>
      <c r="F69" s="35">
        <v>110.5067853</v>
      </c>
      <c r="G69" s="37">
        <v>0.84938075670000002</v>
      </c>
      <c r="H69" s="38">
        <v>213.64556479999999</v>
      </c>
      <c r="I69" s="38">
        <v>66.234981629999993</v>
      </c>
      <c r="J69" s="39">
        <v>9.7623838379999994E-2</v>
      </c>
      <c r="K69" s="40">
        <v>334.20655219999998</v>
      </c>
      <c r="L69" s="38">
        <v>88.569356159999998</v>
      </c>
      <c r="M69" s="41">
        <v>0.1193184206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1802.574155</v>
      </c>
      <c r="F70" s="35">
        <v>143.11245940000001</v>
      </c>
      <c r="G70" s="37">
        <v>0.94449573229999995</v>
      </c>
      <c r="H70" s="38">
        <v>234.08983749999999</v>
      </c>
      <c r="I70" s="38">
        <v>89.897708269999995</v>
      </c>
      <c r="J70" s="39">
        <v>0.1477992414</v>
      </c>
      <c r="K70" s="40">
        <v>344.16548160000002</v>
      </c>
      <c r="L70" s="38">
        <v>106.87950309999999</v>
      </c>
      <c r="M70" s="41">
        <v>0.15703342749999999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1332.298706</v>
      </c>
      <c r="F71" s="35">
        <v>62.598821399999999</v>
      </c>
      <c r="G71" s="37">
        <v>0.75182315700000002</v>
      </c>
      <c r="H71" s="38">
        <v>192.19203010000001</v>
      </c>
      <c r="I71" s="38">
        <v>52.012359189999998</v>
      </c>
      <c r="J71" s="39">
        <v>8.8131198839999994E-2</v>
      </c>
      <c r="K71" s="40">
        <v>304.77807089999999</v>
      </c>
      <c r="L71" s="38">
        <v>48.562827349999999</v>
      </c>
      <c r="M71" s="41">
        <v>0.1067193835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1236.6276889999999</v>
      </c>
      <c r="F72" s="35">
        <v>34.941084099999998</v>
      </c>
      <c r="G72" s="37">
        <v>0.69241270479999995</v>
      </c>
      <c r="H72" s="38">
        <v>186.03429940000001</v>
      </c>
      <c r="I72" s="38">
        <v>35.199200529999999</v>
      </c>
      <c r="J72" s="39">
        <v>7.8471144300000004E-2</v>
      </c>
      <c r="K72" s="40">
        <v>316.69042940000003</v>
      </c>
      <c r="L72" s="38">
        <v>36.075932600000002</v>
      </c>
      <c r="M72" s="41">
        <v>0.119471969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1781.664771</v>
      </c>
      <c r="F73" s="35">
        <v>107.2191485</v>
      </c>
      <c r="G73" s="37">
        <v>0.87437123650000004</v>
      </c>
      <c r="H73" s="38">
        <v>213.3428802</v>
      </c>
      <c r="I73" s="38">
        <v>65.913316010000003</v>
      </c>
      <c r="J73" s="39">
        <v>9.8313238139999995E-2</v>
      </c>
      <c r="K73" s="40">
        <v>336.23965670000001</v>
      </c>
      <c r="L73" s="38">
        <v>87.111867000000004</v>
      </c>
      <c r="M73" s="41">
        <v>0.1232700917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1684.4121130000001</v>
      </c>
      <c r="F74" s="35">
        <v>98.499781990000002</v>
      </c>
      <c r="G74" s="37">
        <v>0.85053952209999995</v>
      </c>
      <c r="H74" s="38">
        <v>206.27725580000001</v>
      </c>
      <c r="I74" s="38">
        <v>65.031965260000007</v>
      </c>
      <c r="J74" s="39">
        <v>9.4130361780000005E-2</v>
      </c>
      <c r="K74" s="40">
        <v>334.37133720000003</v>
      </c>
      <c r="L74" s="38">
        <v>81.368626789999993</v>
      </c>
      <c r="M74" s="41">
        <v>0.12404274479999999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1823.4606960000001</v>
      </c>
      <c r="F75" s="35">
        <v>124.8056077</v>
      </c>
      <c r="G75" s="37">
        <v>0.91267764350000002</v>
      </c>
      <c r="H75" s="38">
        <v>217.38791370000001</v>
      </c>
      <c r="I75" s="38">
        <v>74.643204119999993</v>
      </c>
      <c r="J75" s="39">
        <v>0.1074610065</v>
      </c>
      <c r="K75" s="40">
        <v>337.62829060000001</v>
      </c>
      <c r="L75" s="38">
        <v>97.337659070000001</v>
      </c>
      <c r="M75" s="41">
        <v>0.1300585007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1703.1578260000001</v>
      </c>
      <c r="F76" s="35">
        <v>100.5307548</v>
      </c>
      <c r="G76" s="37">
        <v>0.86521892420000002</v>
      </c>
      <c r="H76" s="38">
        <v>215.12856830000001</v>
      </c>
      <c r="I76" s="38">
        <v>70.704484129999997</v>
      </c>
      <c r="J76" s="39">
        <v>0.10525321410000001</v>
      </c>
      <c r="K76" s="40">
        <v>330.24189910000001</v>
      </c>
      <c r="L76" s="38">
        <v>81.882763620000006</v>
      </c>
      <c r="M76" s="41">
        <v>0.12419610659999999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1801.14534</v>
      </c>
      <c r="F77" s="35">
        <v>113.8007071</v>
      </c>
      <c r="G77" s="37">
        <v>0.85764184290000001</v>
      </c>
      <c r="H77" s="38">
        <v>213.90815280000001</v>
      </c>
      <c r="I77" s="38">
        <v>64.56930156</v>
      </c>
      <c r="J77" s="39">
        <v>9.7643958170000003E-2</v>
      </c>
      <c r="K77" s="40">
        <v>333.0856192</v>
      </c>
      <c r="L77" s="38">
        <v>89.025283959999996</v>
      </c>
      <c r="M77" s="41">
        <v>0.11808793619999999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1688.918864</v>
      </c>
      <c r="F78" s="35">
        <v>112.1594767</v>
      </c>
      <c r="G78" s="37">
        <v>0.84387055430000002</v>
      </c>
      <c r="H78" s="38">
        <v>221.9988524</v>
      </c>
      <c r="I78" s="38">
        <v>75.527155640000004</v>
      </c>
      <c r="J78" s="39">
        <v>0.11858365110000001</v>
      </c>
      <c r="K78" s="40">
        <v>334.05351910000002</v>
      </c>
      <c r="L78" s="38">
        <v>80.445026639999995</v>
      </c>
      <c r="M78" s="41">
        <v>0.12791519279999999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1759.8093570000001</v>
      </c>
      <c r="F79" s="35">
        <v>125.5116405</v>
      </c>
      <c r="G79" s="37">
        <v>0.90017425600000001</v>
      </c>
      <c r="H79" s="38">
        <v>225.3820073</v>
      </c>
      <c r="I79" s="38">
        <v>81.91139269</v>
      </c>
      <c r="J79" s="39">
        <v>0.1234966482</v>
      </c>
      <c r="K79" s="40">
        <v>337.48671380000002</v>
      </c>
      <c r="L79" s="38">
        <v>93.234854220000003</v>
      </c>
      <c r="M79" s="41">
        <v>0.13674279480000001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1590.6203620000001</v>
      </c>
      <c r="F80" s="35">
        <v>79.1393609</v>
      </c>
      <c r="G80" s="37">
        <v>0.78406751060000002</v>
      </c>
      <c r="H80" s="38">
        <v>210.34284919999999</v>
      </c>
      <c r="I80" s="38">
        <v>61.313778020000001</v>
      </c>
      <c r="J80" s="39">
        <v>9.719691221E-2</v>
      </c>
      <c r="K80" s="40">
        <v>322.14403199999998</v>
      </c>
      <c r="L80" s="38">
        <v>66.289762969999998</v>
      </c>
      <c r="M80" s="41">
        <v>0.11084318109999999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1741.681981</v>
      </c>
      <c r="F81" s="35">
        <v>148.4173749</v>
      </c>
      <c r="G81" s="37">
        <v>0.95812509779999999</v>
      </c>
      <c r="H81" s="38">
        <v>223.07967690000001</v>
      </c>
      <c r="I81" s="38">
        <v>87.685311510000005</v>
      </c>
      <c r="J81" s="39">
        <v>0.12660729979999999</v>
      </c>
      <c r="K81" s="40">
        <v>326.91014130000002</v>
      </c>
      <c r="L81" s="38">
        <v>90.126002310000004</v>
      </c>
      <c r="M81" s="41">
        <v>0.1350207977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1747.4608659999999</v>
      </c>
      <c r="F82" s="35">
        <v>118.0868</v>
      </c>
      <c r="G82" s="37">
        <v>0.8630591849</v>
      </c>
      <c r="H82" s="38">
        <v>208.64174879999999</v>
      </c>
      <c r="I82" s="38">
        <v>68.777435639999993</v>
      </c>
      <c r="J82" s="39">
        <v>9.5503609279999999E-2</v>
      </c>
      <c r="K82" s="40">
        <v>338.7883779</v>
      </c>
      <c r="L82" s="38">
        <v>92.880134440000006</v>
      </c>
      <c r="M82" s="41">
        <v>0.12515067199999999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1484.8869769999999</v>
      </c>
      <c r="F83" s="35">
        <v>59.053536940000001</v>
      </c>
      <c r="G83" s="37">
        <v>0.6950653443</v>
      </c>
      <c r="H83" s="38">
        <v>202.59372999999999</v>
      </c>
      <c r="I83" s="38">
        <v>50.611407040000003</v>
      </c>
      <c r="J83" s="39">
        <v>8.6963256020000004E-2</v>
      </c>
      <c r="K83" s="40">
        <v>319.387699</v>
      </c>
      <c r="L83" s="38">
        <v>51.952377179999999</v>
      </c>
      <c r="M83" s="41">
        <v>0.1033987943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1807.677289</v>
      </c>
      <c r="F84" s="35">
        <v>115.8936056</v>
      </c>
      <c r="G84" s="37">
        <v>0.88195664240000005</v>
      </c>
      <c r="H84" s="38">
        <v>214.18936550000001</v>
      </c>
      <c r="I84" s="38">
        <v>64.689219050000005</v>
      </c>
      <c r="J84" s="39">
        <v>9.8385138570000003E-2</v>
      </c>
      <c r="K84" s="40">
        <v>329.73623909999998</v>
      </c>
      <c r="L84" s="38">
        <v>88.187966299999999</v>
      </c>
      <c r="M84" s="41">
        <v>0.115208925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1808.2731550000001</v>
      </c>
      <c r="F85" s="35">
        <v>109.0465694</v>
      </c>
      <c r="G85" s="37">
        <v>0.88692021710000002</v>
      </c>
      <c r="H85" s="38">
        <v>208.3239385</v>
      </c>
      <c r="I85" s="38">
        <v>65.993175460000003</v>
      </c>
      <c r="J85" s="39">
        <v>9.2939999970000006E-2</v>
      </c>
      <c r="K85" s="40">
        <v>338.59308229999999</v>
      </c>
      <c r="L85" s="38">
        <v>87.084083320000005</v>
      </c>
      <c r="M85" s="41">
        <v>0.12691347180000001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1835.493082</v>
      </c>
      <c r="F86" s="35">
        <v>129.95831580000001</v>
      </c>
      <c r="G86" s="37">
        <v>0.90230502339999996</v>
      </c>
      <c r="H86" s="38">
        <v>224.4332714</v>
      </c>
      <c r="I86" s="38">
        <v>75.583722640000005</v>
      </c>
      <c r="J86" s="39">
        <v>0.1167410403</v>
      </c>
      <c r="K86" s="40">
        <v>339.99929739999999</v>
      </c>
      <c r="L86" s="38">
        <v>102.4386634</v>
      </c>
      <c r="M86" s="41">
        <v>0.13485875450000001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1675.228296</v>
      </c>
      <c r="F87" s="35">
        <v>132.04866949999999</v>
      </c>
      <c r="G87" s="37">
        <v>0.94754934550000003</v>
      </c>
      <c r="H87" s="38">
        <v>218.71279870000001</v>
      </c>
      <c r="I87" s="38">
        <v>80.712411360000004</v>
      </c>
      <c r="J87" s="39">
        <v>0.1184168397</v>
      </c>
      <c r="K87" s="40">
        <v>327.22995150000003</v>
      </c>
      <c r="L87" s="38">
        <v>81.84713988</v>
      </c>
      <c r="M87" s="41">
        <v>0.12970607210000001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1719.499196</v>
      </c>
      <c r="F88" s="35">
        <v>97.619794229999997</v>
      </c>
      <c r="G88" s="37">
        <v>0.82665452019999996</v>
      </c>
      <c r="H88" s="38">
        <v>205.85323500000001</v>
      </c>
      <c r="I88" s="38">
        <v>57.248773530000001</v>
      </c>
      <c r="J88" s="39">
        <v>8.8948652759999997E-2</v>
      </c>
      <c r="K88" s="40">
        <v>334.36011789999998</v>
      </c>
      <c r="L88" s="38">
        <v>76.639529940000003</v>
      </c>
      <c r="M88" s="41">
        <v>0.1170769774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1752.866481</v>
      </c>
      <c r="F89" s="35">
        <v>101.3891387</v>
      </c>
      <c r="G89" s="37">
        <v>0.86128078770000005</v>
      </c>
      <c r="H89" s="38">
        <v>211.02730170000001</v>
      </c>
      <c r="I89" s="38">
        <v>66.18065</v>
      </c>
      <c r="J89" s="39">
        <v>9.6845442470000001E-2</v>
      </c>
      <c r="K89" s="40">
        <v>336.29612830000002</v>
      </c>
      <c r="L89" s="38">
        <v>82.632956550000003</v>
      </c>
      <c r="M89" s="41">
        <v>0.1226678272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1807.6587360000001</v>
      </c>
      <c r="F90" s="35">
        <v>142.94908950000001</v>
      </c>
      <c r="G90" s="37">
        <v>0.9308004151</v>
      </c>
      <c r="H90" s="38">
        <v>231.55407869999999</v>
      </c>
      <c r="I90" s="38">
        <v>88.470606180000004</v>
      </c>
      <c r="J90" s="39">
        <v>0.13493987560000001</v>
      </c>
      <c r="K90" s="40">
        <v>344.25480820000001</v>
      </c>
      <c r="L90" s="38">
        <v>105.6243566</v>
      </c>
      <c r="M90" s="41">
        <v>0.14973473879999999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A6B54F1-09F7-4EAB-B59B-803F500F7244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F32D951A-3462-4712-8FFB-1FA9155366E1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4868D729-09CF-4B57-A78F-D5CFB618A53E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A74E2026-9C20-4C73-882B-98209F711774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D31938B7-AB79-4E1D-A82E-35FB156FAA1F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0C326241-75A5-45A4-BAC9-6A2207D46ED2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79CE5113-8887-4A77-A659-F36DB6EF5B1E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55AC348F-149F-4440-879E-9F6E1AAA4BB8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D2568E71-39B2-49D3-9ECE-47D886FD43C0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E5EF99EC-54DD-47CF-A5AD-B97CF7CCB07D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A74BB02A-8F6F-4CF1-8EFE-348CC86E5789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F8B841CE-3A57-43F9-809D-AA6135974B33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Y1001"/>
  <sheetViews>
    <sheetView workbookViewId="0">
      <selection activeCell="M4" sqref="M4"/>
    </sheetView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1735.2805101570202</v>
      </c>
      <c r="F3" s="35">
        <f t="shared" ref="F3:M3" si="0">SUMPRODUCT($D$4:$D$102, F$4:F$102)</f>
        <v>126.97265066123043</v>
      </c>
      <c r="G3" s="36">
        <f t="shared" si="0"/>
        <v>0.93696811231836685</v>
      </c>
      <c r="H3" s="35">
        <f t="shared" si="0"/>
        <v>237.48717613141488</v>
      </c>
      <c r="I3" s="35">
        <f t="shared" si="0"/>
        <v>79.766906408942646</v>
      </c>
      <c r="J3" s="36">
        <f t="shared" si="0"/>
        <v>0.13967104199540337</v>
      </c>
      <c r="K3" s="35">
        <f t="shared" si="0"/>
        <v>475.23362526053171</v>
      </c>
      <c r="L3" s="35">
        <f t="shared" si="0"/>
        <v>199.42010465120478</v>
      </c>
      <c r="M3" s="36">
        <f t="shared" si="0"/>
        <v>0.32866890766635848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1452.930617</v>
      </c>
      <c r="F4" s="35">
        <v>60.453424929999997</v>
      </c>
      <c r="G4" s="37">
        <v>0.77250867270000001</v>
      </c>
      <c r="H4" s="38">
        <v>199.15225240000001</v>
      </c>
      <c r="I4" s="38">
        <v>39.071816439999999</v>
      </c>
      <c r="J4" s="39">
        <v>7.5089694139999996E-2</v>
      </c>
      <c r="K4" s="40">
        <v>407.91065459999999</v>
      </c>
      <c r="L4" s="38">
        <v>110.3090947</v>
      </c>
      <c r="M4" s="41">
        <v>0.2021264629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1809.7092889999999</v>
      </c>
      <c r="F5" s="35">
        <v>122.2887637</v>
      </c>
      <c r="G5" s="37">
        <v>0.91245863410000005</v>
      </c>
      <c r="H5" s="38">
        <v>231.33279139999999</v>
      </c>
      <c r="I5" s="38">
        <v>78.74310036</v>
      </c>
      <c r="J5" s="39">
        <v>0.1190246761</v>
      </c>
      <c r="K5" s="40">
        <v>462.56566850000002</v>
      </c>
      <c r="L5" s="38">
        <v>183.8717024</v>
      </c>
      <c r="M5" s="41">
        <v>0.27963125709999997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1553.782228</v>
      </c>
      <c r="F6" s="35">
        <v>91.507113410000002</v>
      </c>
      <c r="G6" s="37">
        <v>0.89220323950000002</v>
      </c>
      <c r="H6" s="38">
        <v>222.6621184</v>
      </c>
      <c r="I6" s="38">
        <v>57.61499534</v>
      </c>
      <c r="J6" s="39">
        <v>0.1135707579</v>
      </c>
      <c r="K6" s="40">
        <v>442.4216998</v>
      </c>
      <c r="L6" s="38">
        <v>153.32657800000001</v>
      </c>
      <c r="M6" s="41">
        <v>0.27254199559999998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1389.51502</v>
      </c>
      <c r="F7" s="35">
        <v>65.400110440000006</v>
      </c>
      <c r="G7" s="37">
        <v>0.80526458649999999</v>
      </c>
      <c r="H7" s="38">
        <v>212.6396426</v>
      </c>
      <c r="I7" s="38">
        <v>43.410366340000003</v>
      </c>
      <c r="J7" s="39">
        <v>0.1011348701</v>
      </c>
      <c r="K7" s="40">
        <v>427.53305779999999</v>
      </c>
      <c r="L7" s="38">
        <v>124.759077</v>
      </c>
      <c r="M7" s="41">
        <v>0.23921446299999999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1681.010796</v>
      </c>
      <c r="F8" s="35">
        <v>112.2097978</v>
      </c>
      <c r="G8" s="37">
        <v>0.89494312369999995</v>
      </c>
      <c r="H8" s="38">
        <v>228.4533562</v>
      </c>
      <c r="I8" s="38">
        <v>74.718404149999998</v>
      </c>
      <c r="J8" s="39">
        <v>0.1172128452</v>
      </c>
      <c r="K8" s="40">
        <v>448.79201360000002</v>
      </c>
      <c r="L8" s="38">
        <v>173.42852189999999</v>
      </c>
      <c r="M8" s="41">
        <v>0.26953415359999999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1782.71261</v>
      </c>
      <c r="F9" s="35">
        <v>153.64830670000001</v>
      </c>
      <c r="G9" s="37">
        <v>0.97932777530000004</v>
      </c>
      <c r="H9" s="38">
        <v>248.11313380000001</v>
      </c>
      <c r="I9" s="38">
        <v>86.162077049999994</v>
      </c>
      <c r="J9" s="39">
        <v>0.15473468849999999</v>
      </c>
      <c r="K9" s="40">
        <v>488.28882010000001</v>
      </c>
      <c r="L9" s="38">
        <v>214.30065039999999</v>
      </c>
      <c r="M9" s="41">
        <v>0.35511514630000002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1897.6262369999999</v>
      </c>
      <c r="F10" s="35">
        <v>156.02456409999999</v>
      </c>
      <c r="G10" s="37">
        <v>1.011962979</v>
      </c>
      <c r="H10" s="38">
        <v>243.28635360000001</v>
      </c>
      <c r="I10" s="38">
        <v>96.269811340000004</v>
      </c>
      <c r="J10" s="39">
        <v>0.15199025429999999</v>
      </c>
      <c r="K10" s="40">
        <v>497.5094856</v>
      </c>
      <c r="L10" s="38">
        <v>238.3624829</v>
      </c>
      <c r="M10" s="41">
        <v>0.37224518480000002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1874.7508319999999</v>
      </c>
      <c r="F11" s="35">
        <v>152.42004850000001</v>
      </c>
      <c r="G11" s="37">
        <v>0.98671950900000005</v>
      </c>
      <c r="H11" s="38">
        <v>247.8338851</v>
      </c>
      <c r="I11" s="38">
        <v>96.723700899999997</v>
      </c>
      <c r="J11" s="39">
        <v>0.1571401258</v>
      </c>
      <c r="K11" s="40">
        <v>504.99200230000002</v>
      </c>
      <c r="L11" s="38">
        <v>240.98754099999999</v>
      </c>
      <c r="M11" s="41">
        <v>0.38076232900000001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1385.784015</v>
      </c>
      <c r="F12" s="35">
        <v>60.106271739999997</v>
      </c>
      <c r="G12" s="37">
        <v>0.79217393110000001</v>
      </c>
      <c r="H12" s="38">
        <v>189.3928866</v>
      </c>
      <c r="I12" s="38">
        <v>34.094935419999999</v>
      </c>
      <c r="J12" s="39">
        <v>6.7720359059999999E-2</v>
      </c>
      <c r="K12" s="40">
        <v>387.5060972</v>
      </c>
      <c r="L12" s="38">
        <v>98.306516549999998</v>
      </c>
      <c r="M12" s="41">
        <v>0.18091644300000001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1859.091891</v>
      </c>
      <c r="F13" s="35">
        <v>132.57189349999999</v>
      </c>
      <c r="G13" s="37">
        <v>0.9531537403</v>
      </c>
      <c r="H13" s="38">
        <v>238.22539689999999</v>
      </c>
      <c r="I13" s="38">
        <v>88.389364099999995</v>
      </c>
      <c r="J13" s="39">
        <v>0.13659048400000001</v>
      </c>
      <c r="K13" s="40">
        <v>478.8754586</v>
      </c>
      <c r="L13" s="38">
        <v>203.66033640000001</v>
      </c>
      <c r="M13" s="41">
        <v>0.32030923360000002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1520.576971</v>
      </c>
      <c r="F14" s="35">
        <v>67.905914260000003</v>
      </c>
      <c r="G14" s="37">
        <v>0.78655401079999998</v>
      </c>
      <c r="H14" s="38">
        <v>211.028673</v>
      </c>
      <c r="I14" s="38">
        <v>47.998964450000003</v>
      </c>
      <c r="J14" s="39">
        <v>9.2075758669999994E-2</v>
      </c>
      <c r="K14" s="40">
        <v>427.454386</v>
      </c>
      <c r="L14" s="38">
        <v>130.21284850000001</v>
      </c>
      <c r="M14" s="41">
        <v>0.23900728769999999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1846.168316</v>
      </c>
      <c r="F15" s="35">
        <v>160.5012366</v>
      </c>
      <c r="G15" s="37">
        <v>1.002064249</v>
      </c>
      <c r="H15" s="38">
        <v>243.4688304</v>
      </c>
      <c r="I15" s="38">
        <v>92.003410860000002</v>
      </c>
      <c r="J15" s="39">
        <v>0.1498019984</v>
      </c>
      <c r="K15" s="40">
        <v>486.27609949999999</v>
      </c>
      <c r="L15" s="38">
        <v>229.28530499999999</v>
      </c>
      <c r="M15" s="41">
        <v>0.35759466020000003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1715.05573</v>
      </c>
      <c r="F16" s="35">
        <v>110.82071809999999</v>
      </c>
      <c r="G16" s="37">
        <v>0.86725391159999998</v>
      </c>
      <c r="H16" s="38">
        <v>215.5391022</v>
      </c>
      <c r="I16" s="38">
        <v>65.82629738</v>
      </c>
      <c r="J16" s="39">
        <v>0.10141305690000001</v>
      </c>
      <c r="K16" s="40">
        <v>427.86795169999999</v>
      </c>
      <c r="L16" s="38">
        <v>159.7818747</v>
      </c>
      <c r="M16" s="41">
        <v>0.24247434370000001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1666.6155570000001</v>
      </c>
      <c r="F17" s="35">
        <v>131.43017510000001</v>
      </c>
      <c r="G17" s="37">
        <v>0.96422578849999996</v>
      </c>
      <c r="H17" s="38">
        <v>229.3116928</v>
      </c>
      <c r="I17" s="38">
        <v>72.931563519999997</v>
      </c>
      <c r="J17" s="39">
        <v>0.1289164498</v>
      </c>
      <c r="K17" s="40">
        <v>452.23443580000003</v>
      </c>
      <c r="L17" s="38">
        <v>181.778897</v>
      </c>
      <c r="M17" s="41">
        <v>0.29405424340000003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1437.251726</v>
      </c>
      <c r="F18" s="35">
        <v>69.890660139999994</v>
      </c>
      <c r="G18" s="37">
        <v>0.84484705130000004</v>
      </c>
      <c r="H18" s="38">
        <v>214.486018</v>
      </c>
      <c r="I18" s="38">
        <v>46.941473530000003</v>
      </c>
      <c r="J18" s="39">
        <v>0.10553597419999999</v>
      </c>
      <c r="K18" s="40">
        <v>430.55517600000002</v>
      </c>
      <c r="L18" s="38">
        <v>128.51429659999999</v>
      </c>
      <c r="M18" s="41">
        <v>0.2487829369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1040.2245170000001</v>
      </c>
      <c r="F19" s="35">
        <v>5.4755613329999999</v>
      </c>
      <c r="G19" s="37">
        <v>0.63285159130000002</v>
      </c>
      <c r="H19" s="38">
        <v>163.51732390000001</v>
      </c>
      <c r="I19" s="38">
        <v>3.7667447090000001</v>
      </c>
      <c r="J19" s="39">
        <v>4.630852656E-2</v>
      </c>
      <c r="K19" s="40">
        <v>356.33545770000001</v>
      </c>
      <c r="L19" s="38">
        <v>20.968925670000001</v>
      </c>
      <c r="M19" s="41">
        <v>0.1382142207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1842.301631</v>
      </c>
      <c r="F20" s="35">
        <v>142.72894120000001</v>
      </c>
      <c r="G20" s="37">
        <v>0.9565772092</v>
      </c>
      <c r="H20" s="38">
        <v>254.45692260000001</v>
      </c>
      <c r="I20" s="38">
        <v>95.327750969999997</v>
      </c>
      <c r="J20" s="39">
        <v>0.16578942360000001</v>
      </c>
      <c r="K20" s="40">
        <v>510.45597859999998</v>
      </c>
      <c r="L20" s="38">
        <v>240.12657110000001</v>
      </c>
      <c r="M20" s="41">
        <v>0.39609725899999998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1558.390789</v>
      </c>
      <c r="F21" s="35">
        <v>79.033808280000002</v>
      </c>
      <c r="G21" s="37">
        <v>0.84700555659999999</v>
      </c>
      <c r="H21" s="38">
        <v>215.84913119999999</v>
      </c>
      <c r="I21" s="38">
        <v>54.365736249999998</v>
      </c>
      <c r="J21" s="39">
        <v>9.8588727190000003E-2</v>
      </c>
      <c r="K21" s="40">
        <v>430.84058879999998</v>
      </c>
      <c r="L21" s="38">
        <v>140.12863960000001</v>
      </c>
      <c r="M21" s="41">
        <v>0.24149209620000001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1869.8590790000001</v>
      </c>
      <c r="F22" s="35">
        <v>131.43384180000001</v>
      </c>
      <c r="G22" s="37">
        <v>0.9524962481</v>
      </c>
      <c r="H22" s="38">
        <v>235.27906290000001</v>
      </c>
      <c r="I22" s="38">
        <v>86.169725319999998</v>
      </c>
      <c r="J22" s="39">
        <v>0.13353871619999999</v>
      </c>
      <c r="K22" s="40">
        <v>476.62909289999999</v>
      </c>
      <c r="L22" s="38">
        <v>201.04165040000001</v>
      </c>
      <c r="M22" s="41">
        <v>0.31671263669999999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1792.446649</v>
      </c>
      <c r="F23" s="35">
        <v>118.8488299</v>
      </c>
      <c r="G23" s="37">
        <v>0.86684622769999997</v>
      </c>
      <c r="H23" s="38">
        <v>236.00901500000001</v>
      </c>
      <c r="I23" s="38">
        <v>82.595686049999998</v>
      </c>
      <c r="J23" s="39">
        <v>0.13782241780000001</v>
      </c>
      <c r="K23" s="40">
        <v>480.62623689999998</v>
      </c>
      <c r="L23" s="38">
        <v>200.92252310000001</v>
      </c>
      <c r="M23" s="41">
        <v>0.3280835634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1684.1369870000001</v>
      </c>
      <c r="F24" s="35">
        <v>101.31888120000001</v>
      </c>
      <c r="G24" s="37">
        <v>0.88512772989999999</v>
      </c>
      <c r="H24" s="38">
        <v>232.27477060000001</v>
      </c>
      <c r="I24" s="38">
        <v>66.173777150000006</v>
      </c>
      <c r="J24" s="39">
        <v>0.1234478732</v>
      </c>
      <c r="K24" s="40">
        <v>458.4792435</v>
      </c>
      <c r="L24" s="38">
        <v>166.29497789999999</v>
      </c>
      <c r="M24" s="41">
        <v>0.29238652609999999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1879.0038770000001</v>
      </c>
      <c r="F25" s="35">
        <v>136.0802917</v>
      </c>
      <c r="G25" s="37">
        <v>0.96437976479999998</v>
      </c>
      <c r="H25" s="38">
        <v>244.84751420000001</v>
      </c>
      <c r="I25" s="38">
        <v>88.70515718</v>
      </c>
      <c r="J25" s="39">
        <v>0.15247212199999999</v>
      </c>
      <c r="K25" s="40">
        <v>502.6818174</v>
      </c>
      <c r="L25" s="38">
        <v>231.7619589</v>
      </c>
      <c r="M25" s="41">
        <v>0.37924971470000002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1759.3982000000001</v>
      </c>
      <c r="F26" s="35">
        <v>103.7616814</v>
      </c>
      <c r="G26" s="37">
        <v>0.86757270369999995</v>
      </c>
      <c r="H26" s="38">
        <v>234.10032770000001</v>
      </c>
      <c r="I26" s="38">
        <v>75.332500030000006</v>
      </c>
      <c r="J26" s="39">
        <v>0.13758058779999999</v>
      </c>
      <c r="K26" s="40">
        <v>478.85535929999998</v>
      </c>
      <c r="L26" s="38">
        <v>189.77198369999999</v>
      </c>
      <c r="M26" s="41">
        <v>0.32452731070000002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1842.950225</v>
      </c>
      <c r="F27" s="35">
        <v>117.7928517</v>
      </c>
      <c r="G27" s="37">
        <v>0.91375469320000002</v>
      </c>
      <c r="H27" s="38">
        <v>239.5402891</v>
      </c>
      <c r="I27" s="38">
        <v>80.059001969999997</v>
      </c>
      <c r="J27" s="39">
        <v>0.1455697068</v>
      </c>
      <c r="K27" s="40">
        <v>495.81727890000002</v>
      </c>
      <c r="L27" s="38">
        <v>211.5974252</v>
      </c>
      <c r="M27" s="41">
        <v>0.3601527504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1805.0542909999999</v>
      </c>
      <c r="F28" s="35">
        <v>130.04404600000001</v>
      </c>
      <c r="G28" s="37">
        <v>0.90879881399999995</v>
      </c>
      <c r="H28" s="38">
        <v>233.4915518</v>
      </c>
      <c r="I28" s="38">
        <v>85.433576869999996</v>
      </c>
      <c r="J28" s="39">
        <v>0.13245921520000001</v>
      </c>
      <c r="K28" s="40">
        <v>474.17737360000001</v>
      </c>
      <c r="L28" s="38">
        <v>201.7722947</v>
      </c>
      <c r="M28" s="41">
        <v>0.31489848809999998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1731.0298359999999</v>
      </c>
      <c r="F29" s="35">
        <v>135.7490272</v>
      </c>
      <c r="G29" s="37">
        <v>0.9568873014</v>
      </c>
      <c r="H29" s="38">
        <v>236.08466440000001</v>
      </c>
      <c r="I29" s="38">
        <v>78.644409420000002</v>
      </c>
      <c r="J29" s="39">
        <v>0.1356294049</v>
      </c>
      <c r="K29" s="40">
        <v>470.28179</v>
      </c>
      <c r="L29" s="38">
        <v>194.3373698</v>
      </c>
      <c r="M29" s="41">
        <v>0.32180915789999998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1838.156019</v>
      </c>
      <c r="F30" s="35">
        <v>123.2596829</v>
      </c>
      <c r="G30" s="37">
        <v>0.93877949859999998</v>
      </c>
      <c r="H30" s="38">
        <v>234.93562270000001</v>
      </c>
      <c r="I30" s="38">
        <v>82.142895170000003</v>
      </c>
      <c r="J30" s="39">
        <v>0.12894377100000001</v>
      </c>
      <c r="K30" s="40">
        <v>467.55145570000002</v>
      </c>
      <c r="L30" s="38">
        <v>189.17994820000001</v>
      </c>
      <c r="M30" s="41">
        <v>0.2974898983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1795.972055</v>
      </c>
      <c r="F31" s="35">
        <v>104.7114021</v>
      </c>
      <c r="G31" s="37">
        <v>0.86648890570000003</v>
      </c>
      <c r="H31" s="38">
        <v>232.13612639999999</v>
      </c>
      <c r="I31" s="38">
        <v>73.41018124</v>
      </c>
      <c r="J31" s="39">
        <v>0.13305788760000001</v>
      </c>
      <c r="K31" s="40">
        <v>473.43245080000003</v>
      </c>
      <c r="L31" s="38">
        <v>183.265907</v>
      </c>
      <c r="M31" s="41">
        <v>0.31043977779999998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1471.599371</v>
      </c>
      <c r="F32" s="35">
        <v>65.960394859999994</v>
      </c>
      <c r="G32" s="37">
        <v>0.83586662320000005</v>
      </c>
      <c r="H32" s="38">
        <v>212.4022889</v>
      </c>
      <c r="I32" s="38">
        <v>47.58416948</v>
      </c>
      <c r="J32" s="39">
        <v>9.7216226889999993E-2</v>
      </c>
      <c r="K32" s="40">
        <v>432.69625780000001</v>
      </c>
      <c r="L32" s="38">
        <v>131.3437337</v>
      </c>
      <c r="M32" s="41">
        <v>0.25087658089999998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1694.7565910000001</v>
      </c>
      <c r="F33" s="35">
        <v>107.4967616</v>
      </c>
      <c r="G33" s="37">
        <v>0.87608825499999998</v>
      </c>
      <c r="H33" s="38">
        <v>219.78454919999999</v>
      </c>
      <c r="I33" s="38">
        <v>65.363209440000006</v>
      </c>
      <c r="J33" s="39">
        <v>0.1056822117</v>
      </c>
      <c r="K33" s="40">
        <v>433.21563049999997</v>
      </c>
      <c r="L33" s="38">
        <v>159.80143770000001</v>
      </c>
      <c r="M33" s="41">
        <v>0.24911170299999999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1403.6096660000001</v>
      </c>
      <c r="F34" s="35">
        <v>55.532271340000001</v>
      </c>
      <c r="G34" s="37">
        <v>0.7927557086</v>
      </c>
      <c r="H34" s="38">
        <v>197.41259289999999</v>
      </c>
      <c r="I34" s="38">
        <v>35.22638783</v>
      </c>
      <c r="J34" s="39">
        <v>7.663973633E-2</v>
      </c>
      <c r="K34" s="40">
        <v>406.83246989999998</v>
      </c>
      <c r="L34" s="38">
        <v>108.4194116</v>
      </c>
      <c r="M34" s="41">
        <v>0.2086379941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1827.397344</v>
      </c>
      <c r="F35" s="35">
        <v>131.15110300000001</v>
      </c>
      <c r="G35" s="37">
        <v>0.93979880959999995</v>
      </c>
      <c r="H35" s="38">
        <v>258.43040939999997</v>
      </c>
      <c r="I35" s="38">
        <v>92.987855100000004</v>
      </c>
      <c r="J35" s="39">
        <v>0.17026921410000001</v>
      </c>
      <c r="K35" s="40">
        <v>516.80629980000003</v>
      </c>
      <c r="L35" s="38">
        <v>237.44321859999999</v>
      </c>
      <c r="M35" s="41">
        <v>0.40376148769999998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1601.505782</v>
      </c>
      <c r="F36" s="35">
        <v>99.145677140000004</v>
      </c>
      <c r="G36" s="37">
        <v>0.84407583639999995</v>
      </c>
      <c r="H36" s="38">
        <v>210.80398980000001</v>
      </c>
      <c r="I36" s="38">
        <v>58.66324067</v>
      </c>
      <c r="J36" s="39">
        <v>9.6160231870000001E-2</v>
      </c>
      <c r="K36" s="40">
        <v>414.56855350000001</v>
      </c>
      <c r="L36" s="38">
        <v>146.73101729999999</v>
      </c>
      <c r="M36" s="41">
        <v>0.22915361980000001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1830.1315340000001</v>
      </c>
      <c r="F37" s="35">
        <v>138.0044728</v>
      </c>
      <c r="G37" s="37">
        <v>0.97330324599999996</v>
      </c>
      <c r="H37" s="38">
        <v>240.82552000000001</v>
      </c>
      <c r="I37" s="38">
        <v>88.966925000000003</v>
      </c>
      <c r="J37" s="39">
        <v>0.142200043</v>
      </c>
      <c r="K37" s="40">
        <v>479.32158390000001</v>
      </c>
      <c r="L37" s="38">
        <v>212.4430357</v>
      </c>
      <c r="M37" s="41">
        <v>0.33498539240000003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1444.3472380000001</v>
      </c>
      <c r="F38" s="35">
        <v>92.908982660000007</v>
      </c>
      <c r="G38" s="37">
        <v>0.83344187140000003</v>
      </c>
      <c r="H38" s="38">
        <v>219.96225329999999</v>
      </c>
      <c r="I38" s="38">
        <v>54.373240469999999</v>
      </c>
      <c r="J38" s="39">
        <v>0.1144041719</v>
      </c>
      <c r="K38" s="40">
        <v>434.22608320000001</v>
      </c>
      <c r="L38" s="38">
        <v>145.49499549999999</v>
      </c>
      <c r="M38" s="41">
        <v>0.25922961989999999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1344.685477</v>
      </c>
      <c r="F39" s="35">
        <v>52.090741540000003</v>
      </c>
      <c r="G39" s="37">
        <v>0.75927714729999995</v>
      </c>
      <c r="H39" s="38">
        <v>208.7341596</v>
      </c>
      <c r="I39" s="38">
        <v>38.14127817</v>
      </c>
      <c r="J39" s="39">
        <v>9.4219729870000005E-2</v>
      </c>
      <c r="K39" s="40">
        <v>416.03412730000002</v>
      </c>
      <c r="L39" s="38">
        <v>111.2121685</v>
      </c>
      <c r="M39" s="41">
        <v>0.22342021049999999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1860.050833</v>
      </c>
      <c r="F40" s="35">
        <v>181.72865100000001</v>
      </c>
      <c r="G40" s="37">
        <v>1.019063845</v>
      </c>
      <c r="H40" s="38">
        <v>251.47116840000001</v>
      </c>
      <c r="I40" s="38">
        <v>99.598770709999997</v>
      </c>
      <c r="J40" s="39">
        <v>0.1622615037</v>
      </c>
      <c r="K40" s="40">
        <v>495.78074370000002</v>
      </c>
      <c r="L40" s="38">
        <v>245.32560659999999</v>
      </c>
      <c r="M40" s="41">
        <v>0.37954237540000002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1184.7211500000001</v>
      </c>
      <c r="F41" s="35">
        <v>15.702654409999999</v>
      </c>
      <c r="G41" s="37">
        <v>0.63134914639999995</v>
      </c>
      <c r="H41" s="38">
        <v>167.76357429999999</v>
      </c>
      <c r="I41" s="38">
        <v>10.8484015</v>
      </c>
      <c r="J41" s="39">
        <v>4.6532586000000001E-2</v>
      </c>
      <c r="K41" s="40">
        <v>362.92193630000003</v>
      </c>
      <c r="L41" s="38">
        <v>42.888948110000001</v>
      </c>
      <c r="M41" s="41">
        <v>0.1394185946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1350.9050440000001</v>
      </c>
      <c r="F42" s="35">
        <v>59.598685500000002</v>
      </c>
      <c r="G42" s="37">
        <v>0.78149635110000004</v>
      </c>
      <c r="H42" s="38">
        <v>217.52880350000001</v>
      </c>
      <c r="I42" s="38">
        <v>41.758204319999997</v>
      </c>
      <c r="J42" s="39">
        <v>0.1033857077</v>
      </c>
      <c r="K42" s="40">
        <v>434.26795149999998</v>
      </c>
      <c r="L42" s="38">
        <v>120.0499657</v>
      </c>
      <c r="M42" s="41">
        <v>0.24096419450000001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1856.26304</v>
      </c>
      <c r="F43" s="35">
        <v>136.37586590000001</v>
      </c>
      <c r="G43" s="37">
        <v>0.96739214029999998</v>
      </c>
      <c r="H43" s="38">
        <v>238.236591</v>
      </c>
      <c r="I43" s="38">
        <v>88.936872149999999</v>
      </c>
      <c r="J43" s="39">
        <v>0.1411248068</v>
      </c>
      <c r="K43" s="40">
        <v>488.42167180000001</v>
      </c>
      <c r="L43" s="38">
        <v>215.02264410000001</v>
      </c>
      <c r="M43" s="41">
        <v>0.34282357790000001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1750.133705</v>
      </c>
      <c r="F44" s="35">
        <v>129.47252760000001</v>
      </c>
      <c r="G44" s="37">
        <v>0.95010103830000003</v>
      </c>
      <c r="H44" s="38">
        <v>260.04097350000001</v>
      </c>
      <c r="I44" s="38">
        <v>85.429730079999999</v>
      </c>
      <c r="J44" s="39">
        <v>0.17182872630000001</v>
      </c>
      <c r="K44" s="40">
        <v>508.52700750000002</v>
      </c>
      <c r="L44" s="38">
        <v>221.9816127</v>
      </c>
      <c r="M44" s="41">
        <v>0.39528587929999998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1843.544584</v>
      </c>
      <c r="F45" s="35">
        <v>151.00736169999999</v>
      </c>
      <c r="G45" s="37">
        <v>1.0203412590000001</v>
      </c>
      <c r="H45" s="38">
        <v>255.1035277</v>
      </c>
      <c r="I45" s="38">
        <v>93.53537335</v>
      </c>
      <c r="J45" s="39">
        <v>0.16859006360000001</v>
      </c>
      <c r="K45" s="40">
        <v>507.43077529999999</v>
      </c>
      <c r="L45" s="38">
        <v>238.3227713</v>
      </c>
      <c r="M45" s="41">
        <v>0.39705212410000001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1862.6205030000001</v>
      </c>
      <c r="F46" s="35">
        <v>141.7483919</v>
      </c>
      <c r="G46" s="37">
        <v>0.96531057750000004</v>
      </c>
      <c r="H46" s="38">
        <v>240.9403763</v>
      </c>
      <c r="I46" s="38">
        <v>93.092988590000004</v>
      </c>
      <c r="J46" s="39">
        <v>0.14181107279999999</v>
      </c>
      <c r="K46" s="40">
        <v>483.85490220000003</v>
      </c>
      <c r="L46" s="38">
        <v>216.05874449999999</v>
      </c>
      <c r="M46" s="41">
        <v>0.33334368009999998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1528.05079</v>
      </c>
      <c r="F47" s="35">
        <v>91.025490520000005</v>
      </c>
      <c r="G47" s="37">
        <v>0.89629645160000004</v>
      </c>
      <c r="H47" s="38">
        <v>221.28859310000001</v>
      </c>
      <c r="I47" s="38">
        <v>56.985640760000003</v>
      </c>
      <c r="J47" s="39">
        <v>0.11283157100000001</v>
      </c>
      <c r="K47" s="40">
        <v>439.87730429999999</v>
      </c>
      <c r="L47" s="38">
        <v>151.46625969999999</v>
      </c>
      <c r="M47" s="41">
        <v>0.2668617405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1481.9583950000001</v>
      </c>
      <c r="F48" s="35">
        <v>99.112954279999997</v>
      </c>
      <c r="G48" s="37">
        <v>0.88752392000000002</v>
      </c>
      <c r="H48" s="38">
        <v>219.34885360000001</v>
      </c>
      <c r="I48" s="38">
        <v>58.571435690000001</v>
      </c>
      <c r="J48" s="39">
        <v>0.1167963368</v>
      </c>
      <c r="K48" s="40">
        <v>436.48503269999998</v>
      </c>
      <c r="L48" s="38">
        <v>152.3491033</v>
      </c>
      <c r="M48" s="41">
        <v>0.26237274859999998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1873.280471</v>
      </c>
      <c r="F49" s="35">
        <v>132.13664220000001</v>
      </c>
      <c r="G49" s="37">
        <v>0.95446235619999997</v>
      </c>
      <c r="H49" s="38">
        <v>252.03801569999999</v>
      </c>
      <c r="I49" s="38">
        <v>91.263072870000002</v>
      </c>
      <c r="J49" s="39">
        <v>0.16067280759999999</v>
      </c>
      <c r="K49" s="40">
        <v>511.67268790000003</v>
      </c>
      <c r="L49" s="38">
        <v>234.80050940000001</v>
      </c>
      <c r="M49" s="41">
        <v>0.39314078730000002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1843.573631</v>
      </c>
      <c r="F50" s="35">
        <v>137.8021861</v>
      </c>
      <c r="G50" s="37">
        <v>0.97864378019999998</v>
      </c>
      <c r="H50" s="38">
        <v>239.63042770000001</v>
      </c>
      <c r="I50" s="38">
        <v>90.843921660000007</v>
      </c>
      <c r="J50" s="39">
        <v>0.1394410421</v>
      </c>
      <c r="K50" s="40">
        <v>477.42210849999998</v>
      </c>
      <c r="L50" s="38">
        <v>209.6146579</v>
      </c>
      <c r="M50" s="41">
        <v>0.32532660969999999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1659.7521730000001</v>
      </c>
      <c r="F51" s="35">
        <v>109.6905105</v>
      </c>
      <c r="G51" s="37">
        <v>0.89184138479999997</v>
      </c>
      <c r="H51" s="38">
        <v>222.51088110000001</v>
      </c>
      <c r="I51" s="38">
        <v>68.807941819999996</v>
      </c>
      <c r="J51" s="39">
        <v>0.1098084438</v>
      </c>
      <c r="K51" s="40">
        <v>442.01232220000003</v>
      </c>
      <c r="L51" s="38">
        <v>166.36672709999999</v>
      </c>
      <c r="M51" s="41">
        <v>0.25892931769999999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1676.4923859999999</v>
      </c>
      <c r="F52" s="35">
        <v>111.8317729</v>
      </c>
      <c r="G52" s="37">
        <v>0.90465781280000002</v>
      </c>
      <c r="H52" s="38">
        <v>228.42686800000001</v>
      </c>
      <c r="I52" s="38">
        <v>73.409501789999993</v>
      </c>
      <c r="J52" s="39">
        <v>0.1161294006</v>
      </c>
      <c r="K52" s="40">
        <v>443.85823699999997</v>
      </c>
      <c r="L52" s="38">
        <v>172.3750623</v>
      </c>
      <c r="M52" s="41">
        <v>0.2661584541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1777.85312</v>
      </c>
      <c r="F53" s="35">
        <v>101.18724690000001</v>
      </c>
      <c r="G53" s="37">
        <v>0.8648120923</v>
      </c>
      <c r="H53" s="38">
        <v>234.4340598</v>
      </c>
      <c r="I53" s="38">
        <v>73.195889230000006</v>
      </c>
      <c r="J53" s="39">
        <v>0.1379796079</v>
      </c>
      <c r="K53" s="40">
        <v>485.57854700000001</v>
      </c>
      <c r="L53" s="38">
        <v>190.61162440000001</v>
      </c>
      <c r="M53" s="41">
        <v>0.33718431840000002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1806.1391530000001</v>
      </c>
      <c r="F54" s="35">
        <v>135.24281909999999</v>
      </c>
      <c r="G54" s="37">
        <v>0.9694041175</v>
      </c>
      <c r="H54" s="38">
        <v>262.41806480000002</v>
      </c>
      <c r="I54" s="38">
        <v>92.808010440000004</v>
      </c>
      <c r="J54" s="39">
        <v>0.17655485360000001</v>
      </c>
      <c r="K54" s="40">
        <v>516.72424120000005</v>
      </c>
      <c r="L54" s="38">
        <v>237.40361179999999</v>
      </c>
      <c r="M54" s="41">
        <v>0.40860975430000002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1891.2087670000001</v>
      </c>
      <c r="F55" s="35">
        <v>153.80914680000001</v>
      </c>
      <c r="G55" s="37">
        <v>1.005803553</v>
      </c>
      <c r="H55" s="38">
        <v>242.378401</v>
      </c>
      <c r="I55" s="38">
        <v>95.957218600000004</v>
      </c>
      <c r="J55" s="39">
        <v>0.1492284847</v>
      </c>
      <c r="K55" s="40">
        <v>495.57546869999999</v>
      </c>
      <c r="L55" s="38">
        <v>233.13702660000001</v>
      </c>
      <c r="M55" s="41">
        <v>0.36268540040000002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1826.143106</v>
      </c>
      <c r="F56" s="35">
        <v>137.6326191</v>
      </c>
      <c r="G56" s="37">
        <v>0.96435402699999995</v>
      </c>
      <c r="H56" s="38">
        <v>267.06861850000001</v>
      </c>
      <c r="I56" s="38">
        <v>97.603527929999998</v>
      </c>
      <c r="J56" s="39">
        <v>0.1850932213</v>
      </c>
      <c r="K56" s="40">
        <v>521.58929790000002</v>
      </c>
      <c r="L56" s="38">
        <v>247.41322099999999</v>
      </c>
      <c r="M56" s="41">
        <v>0.42049364690000002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1625.544543</v>
      </c>
      <c r="F57" s="35">
        <v>126.3575288</v>
      </c>
      <c r="G57" s="37">
        <v>0.95937007119999995</v>
      </c>
      <c r="H57" s="38">
        <v>226.31205259999999</v>
      </c>
      <c r="I57" s="38">
        <v>69.992170430000002</v>
      </c>
      <c r="J57" s="39">
        <v>0.12503928219999999</v>
      </c>
      <c r="K57" s="40">
        <v>448.14474610000002</v>
      </c>
      <c r="L57" s="38">
        <v>176.2170543</v>
      </c>
      <c r="M57" s="41">
        <v>0.28431640530000002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1757.7922610000001</v>
      </c>
      <c r="F58" s="35">
        <v>114.74161770000001</v>
      </c>
      <c r="G58" s="37">
        <v>0.88164244540000003</v>
      </c>
      <c r="H58" s="38">
        <v>232.5665132</v>
      </c>
      <c r="I58" s="38">
        <v>80.881549410000005</v>
      </c>
      <c r="J58" s="39">
        <v>0.13571528350000001</v>
      </c>
      <c r="K58" s="40">
        <v>474.45745799999997</v>
      </c>
      <c r="L58" s="38">
        <v>195.4160584</v>
      </c>
      <c r="M58" s="41">
        <v>0.32114046870000001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1646.813952</v>
      </c>
      <c r="F59" s="35">
        <v>99.59665828</v>
      </c>
      <c r="G59" s="37">
        <v>0.89281036319999996</v>
      </c>
      <c r="H59" s="38">
        <v>228.0061513</v>
      </c>
      <c r="I59" s="38">
        <v>62.926261279999999</v>
      </c>
      <c r="J59" s="39">
        <v>0.12087798969999999</v>
      </c>
      <c r="K59" s="40">
        <v>456.6437487</v>
      </c>
      <c r="L59" s="38">
        <v>165.44698450000001</v>
      </c>
      <c r="M59" s="41">
        <v>0.29253763849999997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1491.85186</v>
      </c>
      <c r="F60" s="35">
        <v>92.018331239999995</v>
      </c>
      <c r="G60" s="37">
        <v>0.90413626329999996</v>
      </c>
      <c r="H60" s="38">
        <v>218.3950988</v>
      </c>
      <c r="I60" s="38">
        <v>55.430663199999998</v>
      </c>
      <c r="J60" s="39">
        <v>0.11509726219999999</v>
      </c>
      <c r="K60" s="40">
        <v>432.63798450000002</v>
      </c>
      <c r="L60" s="38">
        <v>143.43384130000001</v>
      </c>
      <c r="M60" s="41">
        <v>0.25585024760000002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1561.966398</v>
      </c>
      <c r="F61" s="35">
        <v>87.931127070000002</v>
      </c>
      <c r="G61" s="37">
        <v>0.83438508320000004</v>
      </c>
      <c r="H61" s="38">
        <v>204.33071519999999</v>
      </c>
      <c r="I61" s="38">
        <v>50.635103610000002</v>
      </c>
      <c r="J61" s="39">
        <v>8.7766112610000002E-2</v>
      </c>
      <c r="K61" s="40">
        <v>401.95021609999998</v>
      </c>
      <c r="L61" s="38">
        <v>128.3369572</v>
      </c>
      <c r="M61" s="41">
        <v>0.21264357950000001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1753.9075909999999</v>
      </c>
      <c r="F62" s="35">
        <v>136.24519989999999</v>
      </c>
      <c r="G62" s="37">
        <v>0.94759636079999998</v>
      </c>
      <c r="H62" s="38">
        <v>267.33995470000002</v>
      </c>
      <c r="I62" s="38">
        <v>93.190783740000001</v>
      </c>
      <c r="J62" s="39">
        <v>0.18392926370000001</v>
      </c>
      <c r="K62" s="40">
        <v>518.63706939999997</v>
      </c>
      <c r="L62" s="38">
        <v>236.97221880000001</v>
      </c>
      <c r="M62" s="41">
        <v>0.41372734249999998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1539.161844</v>
      </c>
      <c r="F63" s="35">
        <v>101.10264789999999</v>
      </c>
      <c r="G63" s="37">
        <v>0.91250376229999997</v>
      </c>
      <c r="H63" s="38">
        <v>221.74437810000001</v>
      </c>
      <c r="I63" s="38">
        <v>60.633200789999997</v>
      </c>
      <c r="J63" s="39">
        <v>0.11972980010000001</v>
      </c>
      <c r="K63" s="40">
        <v>440.51686719999998</v>
      </c>
      <c r="L63" s="38">
        <v>154.7456933</v>
      </c>
      <c r="M63" s="41">
        <v>0.26856244239999999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1729.402961</v>
      </c>
      <c r="F64" s="35">
        <v>122.4155567</v>
      </c>
      <c r="G64" s="37">
        <v>0.91978009719999998</v>
      </c>
      <c r="H64" s="38">
        <v>235.79321590000001</v>
      </c>
      <c r="I64" s="38">
        <v>76.245936009999994</v>
      </c>
      <c r="J64" s="39">
        <v>0.13185403609999999</v>
      </c>
      <c r="K64" s="40">
        <v>472.20351240000002</v>
      </c>
      <c r="L64" s="38">
        <v>190.7313101</v>
      </c>
      <c r="M64" s="41">
        <v>0.31787149790000002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1922.3619389999999</v>
      </c>
      <c r="F65" s="35">
        <v>149.358093</v>
      </c>
      <c r="G65" s="37">
        <v>1.007311901</v>
      </c>
      <c r="H65" s="38">
        <v>237.00545650000001</v>
      </c>
      <c r="I65" s="38">
        <v>93.957108829999996</v>
      </c>
      <c r="J65" s="39">
        <v>0.13282311890000001</v>
      </c>
      <c r="K65" s="40">
        <v>468.07743240000002</v>
      </c>
      <c r="L65" s="38">
        <v>207.06376639999999</v>
      </c>
      <c r="M65" s="41">
        <v>0.30329961020000001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1502.320768</v>
      </c>
      <c r="F66" s="35">
        <v>91.872705170000003</v>
      </c>
      <c r="G66" s="37">
        <v>0.90175360319999998</v>
      </c>
      <c r="H66" s="38">
        <v>218.98084470000001</v>
      </c>
      <c r="I66" s="38">
        <v>55.443725200000003</v>
      </c>
      <c r="J66" s="39">
        <v>0.115303583</v>
      </c>
      <c r="K66" s="40">
        <v>433.31172129999999</v>
      </c>
      <c r="L66" s="38">
        <v>143.46899809999999</v>
      </c>
      <c r="M66" s="41">
        <v>0.2577280206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1873.771745</v>
      </c>
      <c r="F67" s="35">
        <v>158.77162150000001</v>
      </c>
      <c r="G67" s="37">
        <v>1.0115017120000001</v>
      </c>
      <c r="H67" s="38">
        <v>249.59063829999999</v>
      </c>
      <c r="I67" s="38">
        <v>97.671365690000002</v>
      </c>
      <c r="J67" s="39">
        <v>0.1615014109</v>
      </c>
      <c r="K67" s="40">
        <v>503.48590100000001</v>
      </c>
      <c r="L67" s="38">
        <v>243.69788819999999</v>
      </c>
      <c r="M67" s="41">
        <v>0.38607716539999998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1870.2216719999999</v>
      </c>
      <c r="F68" s="35">
        <v>153.6509959</v>
      </c>
      <c r="G68" s="37">
        <v>0.99847250109999997</v>
      </c>
      <c r="H68" s="38">
        <v>244.17213100000001</v>
      </c>
      <c r="I68" s="38">
        <v>95.336020950000005</v>
      </c>
      <c r="J68" s="39">
        <v>0.15068467090000001</v>
      </c>
      <c r="K68" s="40">
        <v>491.38848209999998</v>
      </c>
      <c r="L68" s="38">
        <v>230.8884961</v>
      </c>
      <c r="M68" s="41">
        <v>0.35829550459999998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1826.1499180000001</v>
      </c>
      <c r="F69" s="35">
        <v>129.1116792</v>
      </c>
      <c r="G69" s="37">
        <v>0.91497581139999995</v>
      </c>
      <c r="H69" s="38">
        <v>236.50901049999999</v>
      </c>
      <c r="I69" s="38">
        <v>86.616961529999998</v>
      </c>
      <c r="J69" s="39">
        <v>0.13712468219999999</v>
      </c>
      <c r="K69" s="40">
        <v>482.67671510000002</v>
      </c>
      <c r="L69" s="38">
        <v>207.1238338</v>
      </c>
      <c r="M69" s="41">
        <v>0.32964391399999998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1837.109723</v>
      </c>
      <c r="F70" s="35">
        <v>157.7783872</v>
      </c>
      <c r="G70" s="37">
        <v>0.99523847629999995</v>
      </c>
      <c r="H70" s="38">
        <v>276.06676329999999</v>
      </c>
      <c r="I70" s="38">
        <v>109.442983</v>
      </c>
      <c r="J70" s="39">
        <v>0.20120018549999999</v>
      </c>
      <c r="K70" s="40">
        <v>527.22096680000004</v>
      </c>
      <c r="L70" s="38">
        <v>267.08474510000002</v>
      </c>
      <c r="M70" s="41">
        <v>0.43898115510000002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1366.903667</v>
      </c>
      <c r="F71" s="35">
        <v>70.016586779999997</v>
      </c>
      <c r="G71" s="37">
        <v>0.78360764660000004</v>
      </c>
      <c r="H71" s="38">
        <v>213.772322</v>
      </c>
      <c r="I71" s="38">
        <v>43.2987009</v>
      </c>
      <c r="J71" s="39">
        <v>0.10298858299999999</v>
      </c>
      <c r="K71" s="40">
        <v>433.61828750000001</v>
      </c>
      <c r="L71" s="38">
        <v>126.400459</v>
      </c>
      <c r="M71" s="41">
        <v>0.24397353960000001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1271.857223</v>
      </c>
      <c r="F72" s="35">
        <v>38.9049561</v>
      </c>
      <c r="G72" s="37">
        <v>0.72109293490000004</v>
      </c>
      <c r="H72" s="38">
        <v>181.22455389999999</v>
      </c>
      <c r="I72" s="38">
        <v>23.697127389999999</v>
      </c>
      <c r="J72" s="39">
        <v>5.8856653010000003E-2</v>
      </c>
      <c r="K72" s="40">
        <v>378.71286120000002</v>
      </c>
      <c r="L72" s="38">
        <v>79.049300049999999</v>
      </c>
      <c r="M72" s="41">
        <v>0.16742785869999999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1839.8409810000001</v>
      </c>
      <c r="F73" s="35">
        <v>129.2118763</v>
      </c>
      <c r="G73" s="37">
        <v>0.94492602000000003</v>
      </c>
      <c r="H73" s="38">
        <v>235.90316960000001</v>
      </c>
      <c r="I73" s="38">
        <v>86.4791357</v>
      </c>
      <c r="J73" s="39">
        <v>0.13535307599999999</v>
      </c>
      <c r="K73" s="40">
        <v>481.61587700000001</v>
      </c>
      <c r="L73" s="38">
        <v>203.8371645</v>
      </c>
      <c r="M73" s="41">
        <v>0.3256025595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1747.5100629999999</v>
      </c>
      <c r="F74" s="35">
        <v>122.52955969999999</v>
      </c>
      <c r="G74" s="37">
        <v>0.92199890139999996</v>
      </c>
      <c r="H74" s="38">
        <v>232.15111099999999</v>
      </c>
      <c r="I74" s="38">
        <v>80.924210549999998</v>
      </c>
      <c r="J74" s="39">
        <v>0.1231712994</v>
      </c>
      <c r="K74" s="40">
        <v>458.20063479999999</v>
      </c>
      <c r="L74" s="38">
        <v>185.2342534</v>
      </c>
      <c r="M74" s="41">
        <v>0.28375370640000003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1881.556116</v>
      </c>
      <c r="F75" s="35">
        <v>149.47821060000001</v>
      </c>
      <c r="G75" s="37">
        <v>0.98700467879999998</v>
      </c>
      <c r="H75" s="38">
        <v>240.99423830000001</v>
      </c>
      <c r="I75" s="38">
        <v>95.402759500000002</v>
      </c>
      <c r="J75" s="39">
        <v>0.1454906732</v>
      </c>
      <c r="K75" s="40">
        <v>490.18129399999998</v>
      </c>
      <c r="L75" s="38">
        <v>225.76104989999999</v>
      </c>
      <c r="M75" s="41">
        <v>0.34903325010000003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1763.3988589999999</v>
      </c>
      <c r="F76" s="35">
        <v>125.15535800000001</v>
      </c>
      <c r="G76" s="37">
        <v>0.93753067069999996</v>
      </c>
      <c r="H76" s="38">
        <v>234.46620290000001</v>
      </c>
      <c r="I76" s="38">
        <v>81.784393309999999</v>
      </c>
      <c r="J76" s="39">
        <v>0.12841369599999999</v>
      </c>
      <c r="K76" s="40">
        <v>463.55766519999997</v>
      </c>
      <c r="L76" s="38">
        <v>192.73537590000001</v>
      </c>
      <c r="M76" s="41">
        <v>0.30204685580000001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1850.041391</v>
      </c>
      <c r="F77" s="35">
        <v>130.27830549999999</v>
      </c>
      <c r="G77" s="37">
        <v>0.9215526477</v>
      </c>
      <c r="H77" s="38">
        <v>239.78570060000001</v>
      </c>
      <c r="I77" s="38">
        <v>88.022930860000002</v>
      </c>
      <c r="J77" s="39">
        <v>0.14433189269999999</v>
      </c>
      <c r="K77" s="40">
        <v>488.8024125</v>
      </c>
      <c r="L77" s="38">
        <v>215.41719889999999</v>
      </c>
      <c r="M77" s="41">
        <v>0.3454256564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1738.9953519999999</v>
      </c>
      <c r="F78" s="35">
        <v>130.92170179999999</v>
      </c>
      <c r="G78" s="37">
        <v>0.90673390470000004</v>
      </c>
      <c r="H78" s="38">
        <v>238.3015072</v>
      </c>
      <c r="I78" s="38">
        <v>77.089391370000001</v>
      </c>
      <c r="J78" s="39">
        <v>0.13793940129999999</v>
      </c>
      <c r="K78" s="40">
        <v>477.86952059999999</v>
      </c>
      <c r="L78" s="38">
        <v>197.17719829999999</v>
      </c>
      <c r="M78" s="41">
        <v>0.33140198510000002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1812.5815709999999</v>
      </c>
      <c r="F79" s="35">
        <v>148.14964029999999</v>
      </c>
      <c r="G79" s="37">
        <v>0.9680268729</v>
      </c>
      <c r="H79" s="38">
        <v>240.43097940000001</v>
      </c>
      <c r="I79" s="38">
        <v>86.462119670000007</v>
      </c>
      <c r="J79" s="39">
        <v>0.143612508</v>
      </c>
      <c r="K79" s="40">
        <v>481.75549109999997</v>
      </c>
      <c r="L79" s="38">
        <v>215.43818719999999</v>
      </c>
      <c r="M79" s="41">
        <v>0.34577006719999998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1647.0404450000001</v>
      </c>
      <c r="F80" s="35">
        <v>97.621708920000003</v>
      </c>
      <c r="G80" s="37">
        <v>0.84854221900000004</v>
      </c>
      <c r="H80" s="38">
        <v>229.44949070000001</v>
      </c>
      <c r="I80" s="38">
        <v>67.379776430000007</v>
      </c>
      <c r="J80" s="39">
        <v>0.1154860434</v>
      </c>
      <c r="K80" s="40">
        <v>450.37451490000001</v>
      </c>
      <c r="L80" s="38">
        <v>167.4345792</v>
      </c>
      <c r="M80" s="41">
        <v>0.27348322819999998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1790.49972</v>
      </c>
      <c r="F81" s="35">
        <v>169.9547068</v>
      </c>
      <c r="G81" s="37">
        <v>1.018757634</v>
      </c>
      <c r="H81" s="38">
        <v>243.20285860000001</v>
      </c>
      <c r="I81" s="38">
        <v>90.116991139999996</v>
      </c>
      <c r="J81" s="39">
        <v>0.15102880320000001</v>
      </c>
      <c r="K81" s="40">
        <v>474.8072927</v>
      </c>
      <c r="L81" s="38">
        <v>215.83089219999999</v>
      </c>
      <c r="M81" s="41">
        <v>0.34419240600000001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1797.528519</v>
      </c>
      <c r="F82" s="35">
        <v>136.56964719999999</v>
      </c>
      <c r="G82" s="37">
        <v>0.92824749169999998</v>
      </c>
      <c r="H82" s="38">
        <v>230.59472349999999</v>
      </c>
      <c r="I82" s="38">
        <v>87.195494890000006</v>
      </c>
      <c r="J82" s="39">
        <v>0.1312696663</v>
      </c>
      <c r="K82" s="40">
        <v>470.94439010000002</v>
      </c>
      <c r="L82" s="38">
        <v>205.47770159999999</v>
      </c>
      <c r="M82" s="41">
        <v>0.31290527709999999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1535.255422</v>
      </c>
      <c r="F83" s="35">
        <v>71.74959011</v>
      </c>
      <c r="G83" s="37">
        <v>0.74961516250000004</v>
      </c>
      <c r="H83" s="38">
        <v>221.1967338</v>
      </c>
      <c r="I83" s="38">
        <v>53.62154932</v>
      </c>
      <c r="J83" s="39">
        <v>0.1013694649</v>
      </c>
      <c r="K83" s="40">
        <v>444.99868700000002</v>
      </c>
      <c r="L83" s="38">
        <v>141.7518714</v>
      </c>
      <c r="M83" s="41">
        <v>0.25463505199999997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1857.948891</v>
      </c>
      <c r="F84" s="35">
        <v>133.06573760000001</v>
      </c>
      <c r="G84" s="37">
        <v>0.94748824440000001</v>
      </c>
      <c r="H84" s="38">
        <v>240.0860514</v>
      </c>
      <c r="I84" s="38">
        <v>87.184811449999998</v>
      </c>
      <c r="J84" s="39">
        <v>0.1448046318</v>
      </c>
      <c r="K84" s="40">
        <v>490.69567480000001</v>
      </c>
      <c r="L84" s="38">
        <v>217.97923030000001</v>
      </c>
      <c r="M84" s="41">
        <v>0.3512939927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1863.255189</v>
      </c>
      <c r="F85" s="35">
        <v>127.9227015</v>
      </c>
      <c r="G85" s="37">
        <v>0.9494506398</v>
      </c>
      <c r="H85" s="38">
        <v>233.5366143</v>
      </c>
      <c r="I85" s="38">
        <v>82.061491630000006</v>
      </c>
      <c r="J85" s="39">
        <v>0.12636725439999999</v>
      </c>
      <c r="K85" s="40">
        <v>465.97734639999999</v>
      </c>
      <c r="L85" s="38">
        <v>189.27297039999999</v>
      </c>
      <c r="M85" s="41">
        <v>0.29391628390000002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1883.817695</v>
      </c>
      <c r="F86" s="35">
        <v>148.51528970000001</v>
      </c>
      <c r="G86" s="37">
        <v>0.96708745750000003</v>
      </c>
      <c r="H86" s="38">
        <v>248.1518078</v>
      </c>
      <c r="I86" s="38">
        <v>95.887911270000004</v>
      </c>
      <c r="J86" s="39">
        <v>0.15730922999999999</v>
      </c>
      <c r="K86" s="40">
        <v>505.05551170000001</v>
      </c>
      <c r="L86" s="38">
        <v>241.83855500000001</v>
      </c>
      <c r="M86" s="41">
        <v>0.38589655340000001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1722.222276</v>
      </c>
      <c r="F87" s="35">
        <v>150.3285812</v>
      </c>
      <c r="G87" s="37">
        <v>1.0030253090000001</v>
      </c>
      <c r="H87" s="38">
        <v>235.87002770000001</v>
      </c>
      <c r="I87" s="38">
        <v>80.478037020000002</v>
      </c>
      <c r="J87" s="39">
        <v>0.13830732640000001</v>
      </c>
      <c r="K87" s="40">
        <v>467.85940970000001</v>
      </c>
      <c r="L87" s="38">
        <v>199.27835809999999</v>
      </c>
      <c r="M87" s="41">
        <v>0.32080452250000002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1769.5530530000001</v>
      </c>
      <c r="F88" s="35">
        <v>113.6188968</v>
      </c>
      <c r="G88" s="37">
        <v>0.89272683720000001</v>
      </c>
      <c r="H88" s="38">
        <v>230.18057569999999</v>
      </c>
      <c r="I88" s="38">
        <v>77.813631920000006</v>
      </c>
      <c r="J88" s="39">
        <v>0.13302876129999999</v>
      </c>
      <c r="K88" s="40">
        <v>468.2666041</v>
      </c>
      <c r="L88" s="38">
        <v>188.95603600000001</v>
      </c>
      <c r="M88" s="41">
        <v>0.31088537300000002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1817.2864199999999</v>
      </c>
      <c r="F89" s="35">
        <v>127.4559563</v>
      </c>
      <c r="G89" s="37">
        <v>0.93826195050000005</v>
      </c>
      <c r="H89" s="38">
        <v>237.5007305</v>
      </c>
      <c r="I89" s="38">
        <v>86.295663070000003</v>
      </c>
      <c r="J89" s="39">
        <v>0.13275731460000001</v>
      </c>
      <c r="K89" s="40">
        <v>469.96663189999998</v>
      </c>
      <c r="L89" s="38">
        <v>195.9376863</v>
      </c>
      <c r="M89" s="41">
        <v>0.30331085610000003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1857.7240939999999</v>
      </c>
      <c r="F90" s="35">
        <v>165.6337815</v>
      </c>
      <c r="G90" s="37">
        <v>0.99782282420000001</v>
      </c>
      <c r="H90" s="38">
        <v>250.81475409999999</v>
      </c>
      <c r="I90" s="38">
        <v>96.20935059</v>
      </c>
      <c r="J90" s="39">
        <v>0.16196523609999999</v>
      </c>
      <c r="K90" s="40">
        <v>499.48830720000001</v>
      </c>
      <c r="L90" s="38">
        <v>241.4670888</v>
      </c>
      <c r="M90" s="41">
        <v>0.38296816620000002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C97B1DB-56B5-4CAA-ACF5-BA1EDBE60D2F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E7D295DB-EEF1-4A94-BDE6-05FA4E098E3B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8FAFE0FD-F750-4D3C-8074-038D1A94FCD8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F28C619D-B84D-4AAD-9878-DFBF3E43ABB3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D15C448E-3801-4E46-8612-A9ED520C7A97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46CD66B2-4D82-48FA-ACB7-B379269E45D4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BD8105BD-36AF-44BD-B48E-FA11FCE9B7F6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C7C78062-0595-4B7C-9158-3F4361855956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DF76AC8C-CC35-4D43-9EA9-D94C68EDFEF5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A1AF47B0-A9E6-4BA3-8BA8-F66681EA3114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F1C523A3-92BB-48B3-8DC2-71214CB6A3B1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CD204D7B-4230-4D38-B41B-912229DE344B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Y1001"/>
  <sheetViews>
    <sheetView workbookViewId="0"/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1719.6401917155035</v>
      </c>
      <c r="F3" s="35">
        <f t="shared" ref="F3:M3" si="0">SUMPRODUCT($D$4:$D$102, F$4:F$102)</f>
        <v>128.92129716703761</v>
      </c>
      <c r="G3" s="36">
        <f t="shared" si="0"/>
        <v>0.92377061002794325</v>
      </c>
      <c r="H3" s="35">
        <f t="shared" si="0"/>
        <v>238.24650564630014</v>
      </c>
      <c r="I3" s="35">
        <f t="shared" si="0"/>
        <v>60.240279515699633</v>
      </c>
      <c r="J3" s="36">
        <f t="shared" si="0"/>
        <v>7.1759913410441772E-2</v>
      </c>
      <c r="K3" s="35">
        <f t="shared" si="0"/>
        <v>439.5347711324726</v>
      </c>
      <c r="L3" s="35">
        <f t="shared" si="0"/>
        <v>156.66355518973546</v>
      </c>
      <c r="M3" s="36">
        <f t="shared" si="0"/>
        <v>0.19253092783249787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1420.152126</v>
      </c>
      <c r="F4" s="35">
        <v>64.434694910000005</v>
      </c>
      <c r="G4" s="37">
        <v>0.7496263755</v>
      </c>
      <c r="H4" s="38">
        <v>292.23725910000002</v>
      </c>
      <c r="I4" s="38">
        <v>59.533990340000003</v>
      </c>
      <c r="J4" s="39">
        <v>0.12681556529999999</v>
      </c>
      <c r="K4" s="40">
        <v>459.4360021</v>
      </c>
      <c r="L4" s="38">
        <v>119.8862683</v>
      </c>
      <c r="M4" s="41">
        <v>0.18941781129999999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1769.592472</v>
      </c>
      <c r="F5" s="35">
        <v>120.3779328</v>
      </c>
      <c r="G5" s="37">
        <v>0.88171283119999999</v>
      </c>
      <c r="H5" s="38">
        <v>299.01275720000001</v>
      </c>
      <c r="I5" s="38">
        <v>88.163347049999999</v>
      </c>
      <c r="J5" s="39">
        <v>0.12859156620000001</v>
      </c>
      <c r="K5" s="40">
        <v>508.18191819999998</v>
      </c>
      <c r="L5" s="38">
        <v>200.80373850000001</v>
      </c>
      <c r="M5" s="41">
        <v>0.25002613820000003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1543.266075</v>
      </c>
      <c r="F6" s="35">
        <v>93.068104270000006</v>
      </c>
      <c r="G6" s="37">
        <v>0.8783532745</v>
      </c>
      <c r="H6" s="38">
        <v>224.47124779999999</v>
      </c>
      <c r="I6" s="38">
        <v>47.041075040000003</v>
      </c>
      <c r="J6" s="39">
        <v>7.3076803369999999E-2</v>
      </c>
      <c r="K6" s="40">
        <v>392.87725990000001</v>
      </c>
      <c r="L6" s="38">
        <v>105.00840049999999</v>
      </c>
      <c r="M6" s="41">
        <v>0.13964297480000001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1378.1351560000001</v>
      </c>
      <c r="F7" s="35">
        <v>70.289220709999995</v>
      </c>
      <c r="G7" s="37">
        <v>0.79598704340000004</v>
      </c>
      <c r="H7" s="38">
        <v>226.0675134</v>
      </c>
      <c r="I7" s="38">
        <v>33.282109929999997</v>
      </c>
      <c r="J7" s="39">
        <v>6.840611227E-2</v>
      </c>
      <c r="K7" s="40">
        <v>402.62995940000002</v>
      </c>
      <c r="L7" s="38">
        <v>89.446325110000004</v>
      </c>
      <c r="M7" s="41">
        <v>0.1372593238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1642.887058</v>
      </c>
      <c r="F8" s="35">
        <v>108.7163355</v>
      </c>
      <c r="G8" s="37">
        <v>0.86228506640000002</v>
      </c>
      <c r="H8" s="38">
        <v>285.80644139999998</v>
      </c>
      <c r="I8" s="38">
        <v>84.156034950000006</v>
      </c>
      <c r="J8" s="39">
        <v>0.12529941750000001</v>
      </c>
      <c r="K8" s="40">
        <v>463.87895459999999</v>
      </c>
      <c r="L8" s="38">
        <v>164.38041989999999</v>
      </c>
      <c r="M8" s="41">
        <v>0.20761378229999999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1771.124771</v>
      </c>
      <c r="F9" s="35">
        <v>154.35215479999999</v>
      </c>
      <c r="G9" s="37">
        <v>0.96820948120000005</v>
      </c>
      <c r="H9" s="38">
        <v>227.26179210000001</v>
      </c>
      <c r="I9" s="38">
        <v>69.572539710000001</v>
      </c>
      <c r="J9" s="39">
        <v>6.8887034759999993E-2</v>
      </c>
      <c r="K9" s="40">
        <v>409.86106990000002</v>
      </c>
      <c r="L9" s="38">
        <v>144.57523739999999</v>
      </c>
      <c r="M9" s="41">
        <v>0.16452079589999999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1875.2841430000001</v>
      </c>
      <c r="F10" s="35">
        <v>158.38999219999999</v>
      </c>
      <c r="G10" s="37">
        <v>0.9940152484</v>
      </c>
      <c r="H10" s="38">
        <v>251.7806362</v>
      </c>
      <c r="I10" s="38">
        <v>68.678292990000003</v>
      </c>
      <c r="J10" s="39">
        <v>7.2036145469999993E-2</v>
      </c>
      <c r="K10" s="40">
        <v>489.62526630000002</v>
      </c>
      <c r="L10" s="38">
        <v>211.66728230000001</v>
      </c>
      <c r="M10" s="41">
        <v>0.25899185860000001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1858.67803</v>
      </c>
      <c r="F11" s="35">
        <v>154.29884809999999</v>
      </c>
      <c r="G11" s="37">
        <v>0.97479466869999998</v>
      </c>
      <c r="H11" s="38">
        <v>242.14082880000001</v>
      </c>
      <c r="I11" s="38">
        <v>70.305626579999995</v>
      </c>
      <c r="J11" s="39">
        <v>6.8530658679999995E-2</v>
      </c>
      <c r="K11" s="40">
        <v>464.21619600000002</v>
      </c>
      <c r="L11" s="38">
        <v>189.5173776</v>
      </c>
      <c r="M11" s="41">
        <v>0.22425799360000001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1354.812171</v>
      </c>
      <c r="F12" s="35">
        <v>65.616296239999997</v>
      </c>
      <c r="G12" s="37">
        <v>0.77207826430000004</v>
      </c>
      <c r="H12" s="38">
        <v>302.69915329999998</v>
      </c>
      <c r="I12" s="38">
        <v>64.171047259999995</v>
      </c>
      <c r="J12" s="39">
        <v>0.1393370934</v>
      </c>
      <c r="K12" s="40">
        <v>465.70079190000001</v>
      </c>
      <c r="L12" s="38">
        <v>123.42035610000001</v>
      </c>
      <c r="M12" s="41">
        <v>0.2002174511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1824.2228729999999</v>
      </c>
      <c r="F13" s="35">
        <v>128.9662232</v>
      </c>
      <c r="G13" s="37">
        <v>0.92309313110000002</v>
      </c>
      <c r="H13" s="38">
        <v>268.90647610000002</v>
      </c>
      <c r="I13" s="38">
        <v>75.037484309999996</v>
      </c>
      <c r="J13" s="39">
        <v>9.6027594970000005E-2</v>
      </c>
      <c r="K13" s="40">
        <v>487.44109179999998</v>
      </c>
      <c r="L13" s="38">
        <v>190.8564901</v>
      </c>
      <c r="M13" s="41">
        <v>0.2402306793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1494.135475</v>
      </c>
      <c r="F14" s="35">
        <v>69.813257070000006</v>
      </c>
      <c r="G14" s="37">
        <v>0.76525501210000002</v>
      </c>
      <c r="H14" s="38">
        <v>262.98907409999998</v>
      </c>
      <c r="I14" s="38">
        <v>55.999436619999997</v>
      </c>
      <c r="J14" s="39">
        <v>0.1020465864</v>
      </c>
      <c r="K14" s="40">
        <v>425.49842940000002</v>
      </c>
      <c r="L14" s="38">
        <v>111.84867130000001</v>
      </c>
      <c r="M14" s="41">
        <v>0.16346263550000001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1828.073684</v>
      </c>
      <c r="F15" s="35">
        <v>159.0332588</v>
      </c>
      <c r="G15" s="37">
        <v>0.98481387450000002</v>
      </c>
      <c r="H15" s="38">
        <v>235.5544582</v>
      </c>
      <c r="I15" s="38">
        <v>76.399537089999995</v>
      </c>
      <c r="J15" s="39">
        <v>7.5268912430000001E-2</v>
      </c>
      <c r="K15" s="40">
        <v>425.47428309999998</v>
      </c>
      <c r="L15" s="38">
        <v>161.73504019999999</v>
      </c>
      <c r="M15" s="41">
        <v>0.1847164197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1675.4598410000001</v>
      </c>
      <c r="F16" s="35">
        <v>112.1387933</v>
      </c>
      <c r="G16" s="37">
        <v>0.83934153330000005</v>
      </c>
      <c r="H16" s="38">
        <v>303.82724630000001</v>
      </c>
      <c r="I16" s="38">
        <v>87.360306739999999</v>
      </c>
      <c r="J16" s="39">
        <v>0.13679313600000001</v>
      </c>
      <c r="K16" s="40">
        <v>490.91082649999998</v>
      </c>
      <c r="L16" s="38">
        <v>187.43801060000001</v>
      </c>
      <c r="M16" s="41">
        <v>0.2352476067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1658.187887</v>
      </c>
      <c r="F17" s="35">
        <v>133.29074510000001</v>
      </c>
      <c r="G17" s="37">
        <v>0.95250959960000003</v>
      </c>
      <c r="H17" s="38">
        <v>224.51535770000001</v>
      </c>
      <c r="I17" s="38">
        <v>57.557027769999998</v>
      </c>
      <c r="J17" s="39">
        <v>7.4069023449999993E-2</v>
      </c>
      <c r="K17" s="40">
        <v>396.08461629999999</v>
      </c>
      <c r="L17" s="38">
        <v>126.7768762</v>
      </c>
      <c r="M17" s="41">
        <v>0.14724645619999999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1426.5427090000001</v>
      </c>
      <c r="F18" s="35">
        <v>74.642416670000003</v>
      </c>
      <c r="G18" s="37">
        <v>0.83532797540000003</v>
      </c>
      <c r="H18" s="38">
        <v>222.63582099999999</v>
      </c>
      <c r="I18" s="38">
        <v>34.678188419999998</v>
      </c>
      <c r="J18" s="39">
        <v>6.9603722970000004E-2</v>
      </c>
      <c r="K18" s="40">
        <v>396.86174110000002</v>
      </c>
      <c r="L18" s="38">
        <v>91.244075580000001</v>
      </c>
      <c r="M18" s="41">
        <v>0.1378948787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1037.1460340000001</v>
      </c>
      <c r="F19" s="35">
        <v>5.0711235520000004</v>
      </c>
      <c r="G19" s="37">
        <v>0.62702282099999995</v>
      </c>
      <c r="H19" s="38">
        <v>246.7622107</v>
      </c>
      <c r="I19" s="38">
        <v>9.5885261059999998</v>
      </c>
      <c r="J19" s="39">
        <v>7.6036133059999997E-2</v>
      </c>
      <c r="K19" s="40">
        <v>385.77283920000002</v>
      </c>
      <c r="L19" s="38">
        <v>19.81974692</v>
      </c>
      <c r="M19" s="41">
        <v>0.1013259859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1834.425438</v>
      </c>
      <c r="F20" s="35">
        <v>147.21961350000001</v>
      </c>
      <c r="G20" s="37">
        <v>0.95377918689999996</v>
      </c>
      <c r="H20" s="38">
        <v>232.9744364</v>
      </c>
      <c r="I20" s="38">
        <v>63.452149110000001</v>
      </c>
      <c r="J20" s="39">
        <v>5.730615193E-2</v>
      </c>
      <c r="K20" s="40">
        <v>448.3374306</v>
      </c>
      <c r="L20" s="38">
        <v>175.47086239999999</v>
      </c>
      <c r="M20" s="41">
        <v>0.2086770449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1524.6855599999999</v>
      </c>
      <c r="F21" s="35">
        <v>79.73589029</v>
      </c>
      <c r="G21" s="37">
        <v>0.81931418349999996</v>
      </c>
      <c r="H21" s="38">
        <v>282.28436620000002</v>
      </c>
      <c r="I21" s="38">
        <v>67.825275039999994</v>
      </c>
      <c r="J21" s="39">
        <v>0.1239142171</v>
      </c>
      <c r="K21" s="40">
        <v>446.5710899</v>
      </c>
      <c r="L21" s="38">
        <v>131.48334209999999</v>
      </c>
      <c r="M21" s="41">
        <v>0.18721312879999999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1836.2446070000001</v>
      </c>
      <c r="F22" s="35">
        <v>132.3497844</v>
      </c>
      <c r="G22" s="37">
        <v>0.9264401498</v>
      </c>
      <c r="H22" s="38">
        <v>279.27646229999999</v>
      </c>
      <c r="I22" s="38">
        <v>73.716158340000007</v>
      </c>
      <c r="J22" s="39">
        <v>0.1006299103</v>
      </c>
      <c r="K22" s="40">
        <v>519.84630770000001</v>
      </c>
      <c r="L22" s="38">
        <v>218.26560319999999</v>
      </c>
      <c r="M22" s="41">
        <v>0.27832523079999999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1768.5142699999999</v>
      </c>
      <c r="F23" s="35">
        <v>122.3450498</v>
      </c>
      <c r="G23" s="37">
        <v>0.84849864850000001</v>
      </c>
      <c r="H23" s="38">
        <v>256.18376139999998</v>
      </c>
      <c r="I23" s="38">
        <v>53.804710870000001</v>
      </c>
      <c r="J23" s="39">
        <v>6.2776977329999997E-2</v>
      </c>
      <c r="K23" s="40">
        <v>522.12975800000004</v>
      </c>
      <c r="L23" s="38">
        <v>215.39182</v>
      </c>
      <c r="M23" s="41">
        <v>0.2772966456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1664.951358</v>
      </c>
      <c r="F24" s="35">
        <v>99.383351660000002</v>
      </c>
      <c r="G24" s="37">
        <v>0.86586016070000005</v>
      </c>
      <c r="H24" s="38">
        <v>243.24950050000001</v>
      </c>
      <c r="I24" s="38">
        <v>63.230833099999998</v>
      </c>
      <c r="J24" s="39">
        <v>8.5293323530000006E-2</v>
      </c>
      <c r="K24" s="40">
        <v>409.54913920000001</v>
      </c>
      <c r="L24" s="38">
        <v>121.9191048</v>
      </c>
      <c r="M24" s="41">
        <v>0.1544728605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1863.450981</v>
      </c>
      <c r="F25" s="35">
        <v>141.95586159999999</v>
      </c>
      <c r="G25" s="37">
        <v>0.95567941109999999</v>
      </c>
      <c r="H25" s="38">
        <v>244.4414218</v>
      </c>
      <c r="I25" s="38">
        <v>58.431045869999998</v>
      </c>
      <c r="J25" s="39">
        <v>5.7286027730000001E-2</v>
      </c>
      <c r="K25" s="40">
        <v>495.21187980000002</v>
      </c>
      <c r="L25" s="38">
        <v>208.33595679999999</v>
      </c>
      <c r="M25" s="41">
        <v>0.26261673569999999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1740.859774</v>
      </c>
      <c r="F26" s="35">
        <v>108.0891132</v>
      </c>
      <c r="G26" s="37">
        <v>0.85234679980000005</v>
      </c>
      <c r="H26" s="38">
        <v>244.74197219999999</v>
      </c>
      <c r="I26" s="38">
        <v>40.06176224</v>
      </c>
      <c r="J26" s="39">
        <v>4.2492500699999998E-2</v>
      </c>
      <c r="K26" s="40">
        <v>509.11577119999998</v>
      </c>
      <c r="L26" s="38">
        <v>191.9893811</v>
      </c>
      <c r="M26" s="41">
        <v>0.25169258789999999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1823.8366860000001</v>
      </c>
      <c r="F27" s="35">
        <v>122.5594691</v>
      </c>
      <c r="G27" s="37">
        <v>0.90169062960000002</v>
      </c>
      <c r="H27" s="38">
        <v>244.00887940000001</v>
      </c>
      <c r="I27" s="38">
        <v>47.581033419999997</v>
      </c>
      <c r="J27" s="39">
        <v>5.0983282659999997E-2</v>
      </c>
      <c r="K27" s="40">
        <v>514.79164319999995</v>
      </c>
      <c r="L27" s="38">
        <v>210.8786929</v>
      </c>
      <c r="M27" s="41">
        <v>0.27988098960000002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1775.960067</v>
      </c>
      <c r="F28" s="35">
        <v>132.5010369</v>
      </c>
      <c r="G28" s="37">
        <v>0.88531535750000001</v>
      </c>
      <c r="H28" s="38">
        <v>269.29841670000002</v>
      </c>
      <c r="I28" s="38">
        <v>66.533458280000005</v>
      </c>
      <c r="J28" s="39">
        <v>8.2858240590000007E-2</v>
      </c>
      <c r="K28" s="40">
        <v>518.82766370000002</v>
      </c>
      <c r="L28" s="38">
        <v>218.22473400000001</v>
      </c>
      <c r="M28" s="41">
        <v>0.2717940928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1717.6966190000001</v>
      </c>
      <c r="F29" s="35">
        <v>134.1872856</v>
      </c>
      <c r="G29" s="37">
        <v>0.94200576960000004</v>
      </c>
      <c r="H29" s="38">
        <v>234.0585375</v>
      </c>
      <c r="I29" s="38">
        <v>69.063185360000006</v>
      </c>
      <c r="J29" s="39">
        <v>7.9455430820000006E-2</v>
      </c>
      <c r="K29" s="40">
        <v>403.32261770000002</v>
      </c>
      <c r="L29" s="38">
        <v>135.3401739</v>
      </c>
      <c r="M29" s="41">
        <v>0.15764244860000001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1800.2575549999999</v>
      </c>
      <c r="F30" s="35">
        <v>119.7967901</v>
      </c>
      <c r="G30" s="37">
        <v>0.90707820549999996</v>
      </c>
      <c r="H30" s="38">
        <v>281.88336450000003</v>
      </c>
      <c r="I30" s="38">
        <v>79.032112119999994</v>
      </c>
      <c r="J30" s="39">
        <v>0.11217084099999999</v>
      </c>
      <c r="K30" s="40">
        <v>491.18836770000001</v>
      </c>
      <c r="L30" s="38">
        <v>188.03015819999999</v>
      </c>
      <c r="M30" s="41">
        <v>0.2400884321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1777.454279</v>
      </c>
      <c r="F31" s="35">
        <v>108.1484074</v>
      </c>
      <c r="G31" s="37">
        <v>0.85032318699999998</v>
      </c>
      <c r="H31" s="38">
        <v>248.2704909</v>
      </c>
      <c r="I31" s="38">
        <v>38.220399999999998</v>
      </c>
      <c r="J31" s="39">
        <v>3.9133855070000001E-2</v>
      </c>
      <c r="K31" s="40">
        <v>498.02238699999998</v>
      </c>
      <c r="L31" s="38">
        <v>173.67757589999999</v>
      </c>
      <c r="M31" s="41">
        <v>0.22170790339999999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1452.752373</v>
      </c>
      <c r="F32" s="35">
        <v>67.639034409999994</v>
      </c>
      <c r="G32" s="37">
        <v>0.81801100699999996</v>
      </c>
      <c r="H32" s="38">
        <v>245.757249</v>
      </c>
      <c r="I32" s="38">
        <v>49.641249899999998</v>
      </c>
      <c r="J32" s="39">
        <v>9.1365337039999994E-2</v>
      </c>
      <c r="K32" s="40">
        <v>406.62214829999999</v>
      </c>
      <c r="L32" s="38">
        <v>101.4314353</v>
      </c>
      <c r="M32" s="41">
        <v>0.15127495029999999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1654.2714920000001</v>
      </c>
      <c r="F33" s="35">
        <v>106.4392642</v>
      </c>
      <c r="G33" s="37">
        <v>0.84561721359999997</v>
      </c>
      <c r="H33" s="38">
        <v>299.50569330000002</v>
      </c>
      <c r="I33" s="38">
        <v>84.780392269999993</v>
      </c>
      <c r="J33" s="39">
        <v>0.13503785109999999</v>
      </c>
      <c r="K33" s="40">
        <v>483.71141180000001</v>
      </c>
      <c r="L33" s="38">
        <v>178.3534391</v>
      </c>
      <c r="M33" s="41">
        <v>0.22878992770000001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1379.710247</v>
      </c>
      <c r="F34" s="35">
        <v>59.595350070000002</v>
      </c>
      <c r="G34" s="37">
        <v>0.77526401580000004</v>
      </c>
      <c r="H34" s="38">
        <v>274.60888039999998</v>
      </c>
      <c r="I34" s="38">
        <v>51.456381989999997</v>
      </c>
      <c r="J34" s="39">
        <v>0.1108979974</v>
      </c>
      <c r="K34" s="40">
        <v>442.74456099999998</v>
      </c>
      <c r="L34" s="38">
        <v>105.8119897</v>
      </c>
      <c r="M34" s="41">
        <v>0.1766234055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1825.312445</v>
      </c>
      <c r="F35" s="35">
        <v>138.16308369999999</v>
      </c>
      <c r="G35" s="37">
        <v>0.94528903210000004</v>
      </c>
      <c r="H35" s="38">
        <v>227.90356689999999</v>
      </c>
      <c r="I35" s="38">
        <v>57.386168339999998</v>
      </c>
      <c r="J35" s="39">
        <v>4.7936366139999999E-2</v>
      </c>
      <c r="K35" s="40">
        <v>453.17297359999998</v>
      </c>
      <c r="L35" s="38">
        <v>173.30634459999999</v>
      </c>
      <c r="M35" s="41">
        <v>0.21228029870000001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1561.4651100000001</v>
      </c>
      <c r="F36" s="35">
        <v>99.997730970000006</v>
      </c>
      <c r="G36" s="37">
        <v>0.81522660769999999</v>
      </c>
      <c r="H36" s="38">
        <v>302.2928589</v>
      </c>
      <c r="I36" s="38">
        <v>84.993693109999995</v>
      </c>
      <c r="J36" s="39">
        <v>0.14203128919999999</v>
      </c>
      <c r="K36" s="40">
        <v>469.59253749999999</v>
      </c>
      <c r="L36" s="38">
        <v>165.071495</v>
      </c>
      <c r="M36" s="41">
        <v>0.2147804032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1806.220104</v>
      </c>
      <c r="F37" s="35">
        <v>135.44379609999999</v>
      </c>
      <c r="G37" s="37">
        <v>0.9495433486</v>
      </c>
      <c r="H37" s="38">
        <v>246.56023239999999</v>
      </c>
      <c r="I37" s="38">
        <v>75.92263269</v>
      </c>
      <c r="J37" s="39">
        <v>8.5634813089999998E-2</v>
      </c>
      <c r="K37" s="40">
        <v>437.7432925</v>
      </c>
      <c r="L37" s="38">
        <v>161.48946459999999</v>
      </c>
      <c r="M37" s="41">
        <v>0.19334337779999999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1439.6367009999999</v>
      </c>
      <c r="F38" s="35">
        <v>95.381933880000005</v>
      </c>
      <c r="G38" s="37">
        <v>0.82830654100000001</v>
      </c>
      <c r="H38" s="38">
        <v>221.97501600000001</v>
      </c>
      <c r="I38" s="38">
        <v>36.780267909999999</v>
      </c>
      <c r="J38" s="39">
        <v>6.7788080540000004E-2</v>
      </c>
      <c r="K38" s="40">
        <v>388.6395746</v>
      </c>
      <c r="L38" s="38">
        <v>100.6878293</v>
      </c>
      <c r="M38" s="41">
        <v>0.12063191299999999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1329.8840029999999</v>
      </c>
      <c r="F39" s="35">
        <v>54.786599590000002</v>
      </c>
      <c r="G39" s="37">
        <v>0.74556455749999995</v>
      </c>
      <c r="H39" s="38">
        <v>237.7343754</v>
      </c>
      <c r="I39" s="38">
        <v>35.650844720000002</v>
      </c>
      <c r="J39" s="39">
        <v>7.4258256630000005E-2</v>
      </c>
      <c r="K39" s="40">
        <v>408.57637060000002</v>
      </c>
      <c r="L39" s="38">
        <v>82.872515059999998</v>
      </c>
      <c r="M39" s="41">
        <v>0.1398169376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1847.935211</v>
      </c>
      <c r="F40" s="35">
        <v>183.0706816</v>
      </c>
      <c r="G40" s="37">
        <v>1.0080841389999999</v>
      </c>
      <c r="H40" s="38">
        <v>227.4298757</v>
      </c>
      <c r="I40" s="38">
        <v>75.799154380000004</v>
      </c>
      <c r="J40" s="39">
        <v>6.5850124179999997E-2</v>
      </c>
      <c r="K40" s="40">
        <v>417.34489509999997</v>
      </c>
      <c r="L40" s="38">
        <v>163.8898341</v>
      </c>
      <c r="M40" s="41">
        <v>0.17792563810000001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1168.9325249999999</v>
      </c>
      <c r="F41" s="35">
        <v>18.020474480000001</v>
      </c>
      <c r="G41" s="37">
        <v>0.61878815509999996</v>
      </c>
      <c r="H41" s="38">
        <v>269.91183230000001</v>
      </c>
      <c r="I41" s="38">
        <v>24.223118729999999</v>
      </c>
      <c r="J41" s="39">
        <v>9.4996152279999996E-2</v>
      </c>
      <c r="K41" s="40">
        <v>419.47213749999997</v>
      </c>
      <c r="L41" s="38">
        <v>49.794627329999997</v>
      </c>
      <c r="M41" s="41">
        <v>0.1333077013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1344.240076</v>
      </c>
      <c r="F42" s="35">
        <v>62.923385379999999</v>
      </c>
      <c r="G42" s="37">
        <v>0.77480788050000005</v>
      </c>
      <c r="H42" s="38">
        <v>224.33995530000001</v>
      </c>
      <c r="I42" s="38">
        <v>31.243332819999999</v>
      </c>
      <c r="J42" s="39">
        <v>6.4895341250000002E-2</v>
      </c>
      <c r="K42" s="40">
        <v>401.96461269999998</v>
      </c>
      <c r="L42" s="38">
        <v>79.070259140000005</v>
      </c>
      <c r="M42" s="41">
        <v>0.1309897548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1826.4384540000001</v>
      </c>
      <c r="F43" s="35">
        <v>135.2960683</v>
      </c>
      <c r="G43" s="37">
        <v>0.94253242309999996</v>
      </c>
      <c r="H43" s="38">
        <v>260.72009229999998</v>
      </c>
      <c r="I43" s="38">
        <v>67.502270359999997</v>
      </c>
      <c r="J43" s="39">
        <v>8.2280741980000002E-2</v>
      </c>
      <c r="K43" s="40">
        <v>497.74085680000002</v>
      </c>
      <c r="L43" s="38">
        <v>204.04322450000001</v>
      </c>
      <c r="M43" s="41">
        <v>0.2586803084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1743.4820950000001</v>
      </c>
      <c r="F44" s="35">
        <v>132.03253119999999</v>
      </c>
      <c r="G44" s="37">
        <v>0.94645761370000003</v>
      </c>
      <c r="H44" s="38">
        <v>219.49724169999999</v>
      </c>
      <c r="I44" s="38">
        <v>56.46441789</v>
      </c>
      <c r="J44" s="39">
        <v>5.1561737359999998E-2</v>
      </c>
      <c r="K44" s="40">
        <v>416.22498309999997</v>
      </c>
      <c r="L44" s="38">
        <v>140.37911790000001</v>
      </c>
      <c r="M44" s="41">
        <v>0.17484166570000001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1833.629903</v>
      </c>
      <c r="F45" s="35">
        <v>153.55409030000001</v>
      </c>
      <c r="G45" s="37">
        <v>1.013094634</v>
      </c>
      <c r="H45" s="38">
        <v>227.1412503</v>
      </c>
      <c r="I45" s="38">
        <v>65.475488189999993</v>
      </c>
      <c r="J45" s="39">
        <v>6.2763354090000001E-2</v>
      </c>
      <c r="K45" s="40">
        <v>425.926355</v>
      </c>
      <c r="L45" s="38">
        <v>158.92893140000001</v>
      </c>
      <c r="M45" s="41">
        <v>0.19149225550000001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1831.662356</v>
      </c>
      <c r="F46" s="35">
        <v>137.82905840000001</v>
      </c>
      <c r="G46" s="37">
        <v>0.93714561370000005</v>
      </c>
      <c r="H46" s="38">
        <v>259.14628379999999</v>
      </c>
      <c r="I46" s="38">
        <v>77.322396089999998</v>
      </c>
      <c r="J46" s="39">
        <v>8.9595076349999997E-2</v>
      </c>
      <c r="K46" s="40">
        <v>471.04371750000001</v>
      </c>
      <c r="L46" s="38">
        <v>185.72934179999999</v>
      </c>
      <c r="M46" s="41">
        <v>0.225239313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1518.411245</v>
      </c>
      <c r="F47" s="35">
        <v>94.413465599999995</v>
      </c>
      <c r="G47" s="37">
        <v>0.88490484989999996</v>
      </c>
      <c r="H47" s="38">
        <v>221.200266</v>
      </c>
      <c r="I47" s="38">
        <v>42.018883039999999</v>
      </c>
      <c r="J47" s="39">
        <v>7.0356815360000005E-2</v>
      </c>
      <c r="K47" s="40">
        <v>392.95375100000001</v>
      </c>
      <c r="L47" s="38">
        <v>103.51453770000001</v>
      </c>
      <c r="M47" s="41">
        <v>0.1378808346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1476.20938</v>
      </c>
      <c r="F48" s="35">
        <v>104.117571</v>
      </c>
      <c r="G48" s="37">
        <v>0.88256767059999996</v>
      </c>
      <c r="H48" s="38">
        <v>216.2607209</v>
      </c>
      <c r="I48" s="38">
        <v>37.507289360000001</v>
      </c>
      <c r="J48" s="39">
        <v>6.4585553680000005E-2</v>
      </c>
      <c r="K48" s="40">
        <v>388.14459909999999</v>
      </c>
      <c r="L48" s="38">
        <v>103.76090430000001</v>
      </c>
      <c r="M48" s="41">
        <v>0.1278679113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1864.101226</v>
      </c>
      <c r="F49" s="35">
        <v>138.45801839999999</v>
      </c>
      <c r="G49" s="37">
        <v>0.95254041</v>
      </c>
      <c r="H49" s="38">
        <v>237.87259220000001</v>
      </c>
      <c r="I49" s="38">
        <v>59.947995759999998</v>
      </c>
      <c r="J49" s="39">
        <v>5.48430642E-2</v>
      </c>
      <c r="K49" s="40">
        <v>476.792531</v>
      </c>
      <c r="L49" s="38">
        <v>190.12015539999999</v>
      </c>
      <c r="M49" s="41">
        <v>0.23880630389999999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1813.8120550000001</v>
      </c>
      <c r="F50" s="35">
        <v>133.7462779</v>
      </c>
      <c r="G50" s="37">
        <v>0.94954384800000002</v>
      </c>
      <c r="H50" s="38">
        <v>257.94105610000003</v>
      </c>
      <c r="I50" s="38">
        <v>79.569163939999996</v>
      </c>
      <c r="J50" s="39">
        <v>9.5751681039999995E-2</v>
      </c>
      <c r="K50" s="40">
        <v>455.5338059</v>
      </c>
      <c r="L50" s="38">
        <v>172.92761770000001</v>
      </c>
      <c r="M50" s="41">
        <v>0.21011361640000001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1620.322514</v>
      </c>
      <c r="F51" s="35">
        <v>107.4305805</v>
      </c>
      <c r="G51" s="37">
        <v>0.86022844669999998</v>
      </c>
      <c r="H51" s="38">
        <v>295.47458499999999</v>
      </c>
      <c r="I51" s="38">
        <v>85.775697609999995</v>
      </c>
      <c r="J51" s="39">
        <v>0.13421839969999999</v>
      </c>
      <c r="K51" s="40">
        <v>476.74585000000002</v>
      </c>
      <c r="L51" s="38">
        <v>171.26709790000001</v>
      </c>
      <c r="M51" s="41">
        <v>0.22061229809999999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1641.4210029999999</v>
      </c>
      <c r="F52" s="35">
        <v>108.8615059</v>
      </c>
      <c r="G52" s="37">
        <v>0.87351311590000003</v>
      </c>
      <c r="H52" s="38">
        <v>281.41645039999997</v>
      </c>
      <c r="I52" s="38">
        <v>84.904529139999994</v>
      </c>
      <c r="J52" s="39">
        <v>0.12556867629999999</v>
      </c>
      <c r="K52" s="40">
        <v>448.83652869999997</v>
      </c>
      <c r="L52" s="38">
        <v>156.78388960000001</v>
      </c>
      <c r="M52" s="41">
        <v>0.19495998310000001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1758.0369410000001</v>
      </c>
      <c r="F53" s="35">
        <v>105.26427339999999</v>
      </c>
      <c r="G53" s="37">
        <v>0.85104715389999996</v>
      </c>
      <c r="H53" s="38">
        <v>244.051999</v>
      </c>
      <c r="I53" s="38">
        <v>40.534024240000001</v>
      </c>
      <c r="J53" s="39">
        <v>4.665256307E-2</v>
      </c>
      <c r="K53" s="40">
        <v>519.52720929999998</v>
      </c>
      <c r="L53" s="38">
        <v>202.1379924</v>
      </c>
      <c r="M53" s="41">
        <v>0.2749566396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1800.10592</v>
      </c>
      <c r="F54" s="35">
        <v>139.08470879999999</v>
      </c>
      <c r="G54" s="37">
        <v>0.96758551820000005</v>
      </c>
      <c r="H54" s="38">
        <v>226.24125100000001</v>
      </c>
      <c r="I54" s="38">
        <v>58.861876680000002</v>
      </c>
      <c r="J54" s="39">
        <v>5.4150372820000001E-2</v>
      </c>
      <c r="K54" s="40">
        <v>432.9268553</v>
      </c>
      <c r="L54" s="38">
        <v>157.89395999999999</v>
      </c>
      <c r="M54" s="41">
        <v>0.19491822810000001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1865.76992</v>
      </c>
      <c r="F55" s="35">
        <v>153.59216710000001</v>
      </c>
      <c r="G55" s="37">
        <v>0.98395246439999995</v>
      </c>
      <c r="H55" s="38">
        <v>253.34052779999999</v>
      </c>
      <c r="I55" s="38">
        <v>72.636534359999999</v>
      </c>
      <c r="J55" s="39">
        <v>7.950478741E-2</v>
      </c>
      <c r="K55" s="40">
        <v>480.26765390000003</v>
      </c>
      <c r="L55" s="38">
        <v>200.34748920000001</v>
      </c>
      <c r="M55" s="41">
        <v>0.2439758206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1825.7362479999999</v>
      </c>
      <c r="F56" s="35">
        <v>144.4304281</v>
      </c>
      <c r="G56" s="37">
        <v>0.97041505159999997</v>
      </c>
      <c r="H56" s="38">
        <v>222.0531465</v>
      </c>
      <c r="I56" s="38">
        <v>57.867035059999999</v>
      </c>
      <c r="J56" s="39">
        <v>4.6314521730000002E-2</v>
      </c>
      <c r="K56" s="40">
        <v>435.4505125</v>
      </c>
      <c r="L56" s="38">
        <v>164.21481399999999</v>
      </c>
      <c r="M56" s="41">
        <v>0.19888681650000001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1618.046051</v>
      </c>
      <c r="F57" s="35">
        <v>129.45188239999999</v>
      </c>
      <c r="G57" s="37">
        <v>0.94963267480000002</v>
      </c>
      <c r="H57" s="38">
        <v>222.64017559999999</v>
      </c>
      <c r="I57" s="38">
        <v>50.818677520000001</v>
      </c>
      <c r="J57" s="39">
        <v>7.2466360909999999E-2</v>
      </c>
      <c r="K57" s="40">
        <v>395.74735500000003</v>
      </c>
      <c r="L57" s="38">
        <v>122.6707622</v>
      </c>
      <c r="M57" s="41">
        <v>0.14387756669999999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1735.658486</v>
      </c>
      <c r="F58" s="35">
        <v>118.0576216</v>
      </c>
      <c r="G58" s="37">
        <v>0.86145041249999998</v>
      </c>
      <c r="H58" s="38">
        <v>253.70240150000001</v>
      </c>
      <c r="I58" s="38">
        <v>51.108305880000003</v>
      </c>
      <c r="J58" s="39">
        <v>5.9852038759999997E-2</v>
      </c>
      <c r="K58" s="40">
        <v>510.27089590000003</v>
      </c>
      <c r="L58" s="38">
        <v>202.4877582</v>
      </c>
      <c r="M58" s="41">
        <v>0.25839645950000001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1633.301138</v>
      </c>
      <c r="F59" s="35">
        <v>99.504775519999995</v>
      </c>
      <c r="G59" s="37">
        <v>0.87739610440000004</v>
      </c>
      <c r="H59" s="38">
        <v>232.85167899999999</v>
      </c>
      <c r="I59" s="38">
        <v>57.273459240000001</v>
      </c>
      <c r="J59" s="39">
        <v>7.9158754770000006E-2</v>
      </c>
      <c r="K59" s="40">
        <v>401.56900380000002</v>
      </c>
      <c r="L59" s="38">
        <v>116.81284410000001</v>
      </c>
      <c r="M59" s="41">
        <v>0.14873397090000001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1485.074865</v>
      </c>
      <c r="F60" s="35">
        <v>98.149835629999998</v>
      </c>
      <c r="G60" s="37">
        <v>0.89882520420000001</v>
      </c>
      <c r="H60" s="38">
        <v>214.5506762</v>
      </c>
      <c r="I60" s="38">
        <v>34.259177450000003</v>
      </c>
      <c r="J60" s="39">
        <v>6.4705040330000005E-2</v>
      </c>
      <c r="K60" s="40">
        <v>391.29530099999999</v>
      </c>
      <c r="L60" s="38">
        <v>98.922746989999993</v>
      </c>
      <c r="M60" s="41">
        <v>0.13513607550000001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1523.3283980000001</v>
      </c>
      <c r="F61" s="35">
        <v>91.60795813</v>
      </c>
      <c r="G61" s="37">
        <v>0.80874623420000002</v>
      </c>
      <c r="H61" s="38">
        <v>308.59882349999998</v>
      </c>
      <c r="I61" s="38">
        <v>82.140505599999997</v>
      </c>
      <c r="J61" s="39">
        <v>0.14890410600000001</v>
      </c>
      <c r="K61" s="40">
        <v>472.78237319999999</v>
      </c>
      <c r="L61" s="38">
        <v>157.4689668</v>
      </c>
      <c r="M61" s="41">
        <v>0.2184113248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1749.7513650000001</v>
      </c>
      <c r="F62" s="35">
        <v>140.81181240000001</v>
      </c>
      <c r="G62" s="37">
        <v>0.94766245169999996</v>
      </c>
      <c r="H62" s="38">
        <v>219.399011</v>
      </c>
      <c r="I62" s="38">
        <v>56.879165120000003</v>
      </c>
      <c r="J62" s="39">
        <v>4.6583803610000002E-2</v>
      </c>
      <c r="K62" s="40">
        <v>420.32944939999999</v>
      </c>
      <c r="L62" s="38">
        <v>146.800287</v>
      </c>
      <c r="M62" s="41">
        <v>0.17880274660000001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1532.0673400000001</v>
      </c>
      <c r="F63" s="35">
        <v>105.6439269</v>
      </c>
      <c r="G63" s="37">
        <v>0.90530725919999999</v>
      </c>
      <c r="H63" s="38">
        <v>218.4640216</v>
      </c>
      <c r="I63" s="38">
        <v>41.571025560000002</v>
      </c>
      <c r="J63" s="39">
        <v>6.7515522410000001E-2</v>
      </c>
      <c r="K63" s="40">
        <v>390.13688610000003</v>
      </c>
      <c r="L63" s="38">
        <v>107.233954</v>
      </c>
      <c r="M63" s="41">
        <v>0.1337878985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1709.5253849999999</v>
      </c>
      <c r="F64" s="35">
        <v>120.4573304</v>
      </c>
      <c r="G64" s="37">
        <v>0.90044822570000005</v>
      </c>
      <c r="H64" s="38">
        <v>242.21377029999999</v>
      </c>
      <c r="I64" s="38">
        <v>69.749546809999998</v>
      </c>
      <c r="J64" s="39">
        <v>8.2936325350000006E-2</v>
      </c>
      <c r="K64" s="40">
        <v>419.74085350000001</v>
      </c>
      <c r="L64" s="38">
        <v>139.16130079999999</v>
      </c>
      <c r="M64" s="41">
        <v>0.1683252391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1883.9723899999999</v>
      </c>
      <c r="F65" s="35">
        <v>149.52076700000001</v>
      </c>
      <c r="G65" s="37">
        <v>0.97765914620000005</v>
      </c>
      <c r="H65" s="38">
        <v>296.92400470000001</v>
      </c>
      <c r="I65" s="38">
        <v>94.607212730000001</v>
      </c>
      <c r="J65" s="39">
        <v>0.12906320430000001</v>
      </c>
      <c r="K65" s="40">
        <v>514.41227490000006</v>
      </c>
      <c r="L65" s="38">
        <v>226.43740529999999</v>
      </c>
      <c r="M65" s="41">
        <v>0.27513336620000001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1495.193651</v>
      </c>
      <c r="F66" s="35">
        <v>97.423808859999994</v>
      </c>
      <c r="G66" s="37">
        <v>0.89514170739999999</v>
      </c>
      <c r="H66" s="38">
        <v>214.5499958</v>
      </c>
      <c r="I66" s="38">
        <v>35.895188050000002</v>
      </c>
      <c r="J66" s="39">
        <v>6.5400180820000001E-2</v>
      </c>
      <c r="K66" s="40">
        <v>389.31946269999997</v>
      </c>
      <c r="L66" s="38">
        <v>99.332377339999994</v>
      </c>
      <c r="M66" s="41">
        <v>0.13454500180000001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1859.8677660000001</v>
      </c>
      <c r="F67" s="35">
        <v>160.84677909999999</v>
      </c>
      <c r="G67" s="37">
        <v>1.000493004</v>
      </c>
      <c r="H67" s="38">
        <v>235.1838333</v>
      </c>
      <c r="I67" s="38">
        <v>71.571061229999998</v>
      </c>
      <c r="J67" s="39">
        <v>6.8110535099999994E-2</v>
      </c>
      <c r="K67" s="40">
        <v>441.97489209999998</v>
      </c>
      <c r="L67" s="38">
        <v>176.31892450000001</v>
      </c>
      <c r="M67" s="41">
        <v>0.2050716541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1849.03342</v>
      </c>
      <c r="F68" s="35">
        <v>152.5147595</v>
      </c>
      <c r="G68" s="37">
        <v>0.97903732219999995</v>
      </c>
      <c r="H68" s="38">
        <v>243.3672382</v>
      </c>
      <c r="I68" s="38">
        <v>76.13200879</v>
      </c>
      <c r="J68" s="39">
        <v>7.875398955E-2</v>
      </c>
      <c r="K68" s="40">
        <v>446.88536319999997</v>
      </c>
      <c r="L68" s="38">
        <v>176.29097970000001</v>
      </c>
      <c r="M68" s="41">
        <v>0.20665718999999999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1796.268288</v>
      </c>
      <c r="F69" s="35">
        <v>130.02147909999999</v>
      </c>
      <c r="G69" s="37">
        <v>0.89185422130000003</v>
      </c>
      <c r="H69" s="38">
        <v>265.56413609999998</v>
      </c>
      <c r="I69" s="38">
        <v>66.127181859999993</v>
      </c>
      <c r="J69" s="39">
        <v>8.2177803250000001E-2</v>
      </c>
      <c r="K69" s="40">
        <v>513.87142159999996</v>
      </c>
      <c r="L69" s="38">
        <v>214.76700990000001</v>
      </c>
      <c r="M69" s="41">
        <v>0.2719695493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1838.058194</v>
      </c>
      <c r="F70" s="35">
        <v>166.39258760000001</v>
      </c>
      <c r="G70" s="37">
        <v>1.0018660450000001</v>
      </c>
      <c r="H70" s="38">
        <v>217.6554424</v>
      </c>
      <c r="I70" s="38">
        <v>60.90817509</v>
      </c>
      <c r="J70" s="39">
        <v>4.2506942409999998E-2</v>
      </c>
      <c r="K70" s="40">
        <v>426.37906170000002</v>
      </c>
      <c r="L70" s="38">
        <v>165.93698230000001</v>
      </c>
      <c r="M70" s="41">
        <v>0.19073617200000001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1361.27179</v>
      </c>
      <c r="F71" s="35">
        <v>75.629418279999996</v>
      </c>
      <c r="G71" s="37">
        <v>0.78017772240000005</v>
      </c>
      <c r="H71" s="38">
        <v>211.45804050000001</v>
      </c>
      <c r="I71" s="38">
        <v>26.43257294</v>
      </c>
      <c r="J71" s="39">
        <v>5.5007351820000001E-2</v>
      </c>
      <c r="K71" s="40">
        <v>385.62684030000003</v>
      </c>
      <c r="L71" s="38">
        <v>81.71043358</v>
      </c>
      <c r="M71" s="41">
        <v>0.1140693728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1248.470182</v>
      </c>
      <c r="F72" s="35">
        <v>42.541594699999997</v>
      </c>
      <c r="G72" s="37">
        <v>0.70425675320000003</v>
      </c>
      <c r="H72" s="38">
        <v>288.27003739999998</v>
      </c>
      <c r="I72" s="38">
        <v>46.923473170000001</v>
      </c>
      <c r="J72" s="39">
        <v>0.1195098975</v>
      </c>
      <c r="K72" s="40">
        <v>446.52889349999998</v>
      </c>
      <c r="L72" s="38">
        <v>91.510377500000004</v>
      </c>
      <c r="M72" s="41">
        <v>0.175906328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1806.1845000000001</v>
      </c>
      <c r="F73" s="35">
        <v>126.8174078</v>
      </c>
      <c r="G73" s="37">
        <v>0.91723340419999999</v>
      </c>
      <c r="H73" s="38">
        <v>268.3603794</v>
      </c>
      <c r="I73" s="38">
        <v>70.445595460000007</v>
      </c>
      <c r="J73" s="39">
        <v>9.1882422359999993E-2</v>
      </c>
      <c r="K73" s="40">
        <v>499.70410049999998</v>
      </c>
      <c r="L73" s="38">
        <v>200.82525340000001</v>
      </c>
      <c r="M73" s="41">
        <v>0.25540188349999998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1709.1048209999999</v>
      </c>
      <c r="F74" s="35">
        <v>118.3603262</v>
      </c>
      <c r="G74" s="37">
        <v>0.88916089939999998</v>
      </c>
      <c r="H74" s="38">
        <v>283.89402990000002</v>
      </c>
      <c r="I74" s="38">
        <v>84.993212459999995</v>
      </c>
      <c r="J74" s="39">
        <v>0.1199001328</v>
      </c>
      <c r="K74" s="40">
        <v>474.5774917</v>
      </c>
      <c r="L74" s="38">
        <v>177.43511820000001</v>
      </c>
      <c r="M74" s="41">
        <v>0.22046326560000001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1853.3589939999999</v>
      </c>
      <c r="F75" s="35">
        <v>147.5236907</v>
      </c>
      <c r="G75" s="37">
        <v>0.9621932795</v>
      </c>
      <c r="H75" s="38">
        <v>255.86320799999999</v>
      </c>
      <c r="I75" s="38">
        <v>75.255889370000006</v>
      </c>
      <c r="J75" s="39">
        <v>8.4158123619999997E-2</v>
      </c>
      <c r="K75" s="40">
        <v>475.85571499999998</v>
      </c>
      <c r="L75" s="38">
        <v>194.39703969999999</v>
      </c>
      <c r="M75" s="41">
        <v>0.23473033260000001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1734.1212459999999</v>
      </c>
      <c r="F76" s="35">
        <v>121.4432887</v>
      </c>
      <c r="G76" s="37">
        <v>0.90939934909999998</v>
      </c>
      <c r="H76" s="38">
        <v>260.91298569999998</v>
      </c>
      <c r="I76" s="38">
        <v>79.672227669999998</v>
      </c>
      <c r="J76" s="39">
        <v>0.1022337591</v>
      </c>
      <c r="K76" s="40">
        <v>441.7596499</v>
      </c>
      <c r="L76" s="38">
        <v>158.70625290000001</v>
      </c>
      <c r="M76" s="41">
        <v>0.1921242618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1825.1483679999999</v>
      </c>
      <c r="F77" s="35">
        <v>133.00864419999999</v>
      </c>
      <c r="G77" s="37">
        <v>0.90248836129999999</v>
      </c>
      <c r="H77" s="38">
        <v>256.14088729999997</v>
      </c>
      <c r="I77" s="38">
        <v>58.747041179999997</v>
      </c>
      <c r="J77" s="39">
        <v>6.7447287110000004E-2</v>
      </c>
      <c r="K77" s="40">
        <v>519.48783530000003</v>
      </c>
      <c r="L77" s="38">
        <v>221.79855330000001</v>
      </c>
      <c r="M77" s="41">
        <v>0.28327521169999997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1725.145968</v>
      </c>
      <c r="F78" s="35">
        <v>130.00373010000001</v>
      </c>
      <c r="G78" s="37">
        <v>0.89462647870000001</v>
      </c>
      <c r="H78" s="38">
        <v>231.34296019999999</v>
      </c>
      <c r="I78" s="38">
        <v>66.424186610000007</v>
      </c>
      <c r="J78" s="39">
        <v>6.9252857400000006E-2</v>
      </c>
      <c r="K78" s="40">
        <v>408.73776149999998</v>
      </c>
      <c r="L78" s="38">
        <v>135.29840619999999</v>
      </c>
      <c r="M78" s="41">
        <v>0.15574437699999999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1795.4152320000001</v>
      </c>
      <c r="F79" s="35">
        <v>146.62346539999999</v>
      </c>
      <c r="G79" s="37">
        <v>0.95173478150000002</v>
      </c>
      <c r="H79" s="38">
        <v>235.1269652</v>
      </c>
      <c r="I79" s="38">
        <v>73.796114680000002</v>
      </c>
      <c r="J79" s="39">
        <v>7.4990567800000005E-2</v>
      </c>
      <c r="K79" s="40">
        <v>420.54577610000001</v>
      </c>
      <c r="L79" s="38">
        <v>152.12389089999999</v>
      </c>
      <c r="M79" s="41">
        <v>0.17535724359999999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1621.5846670000001</v>
      </c>
      <c r="F80" s="35">
        <v>95.802569480000002</v>
      </c>
      <c r="G80" s="37">
        <v>0.82464784690000004</v>
      </c>
      <c r="H80" s="38">
        <v>256.11527109999997</v>
      </c>
      <c r="I80" s="38">
        <v>68.942098520000002</v>
      </c>
      <c r="J80" s="39">
        <v>9.6614880269999995E-2</v>
      </c>
      <c r="K80" s="40">
        <v>423.09905370000001</v>
      </c>
      <c r="L80" s="38">
        <v>131.8350466</v>
      </c>
      <c r="M80" s="41">
        <v>0.16268688170000001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1778.7328689999999</v>
      </c>
      <c r="F81" s="35">
        <v>169.6404963</v>
      </c>
      <c r="G81" s="37">
        <v>1.0055599669999999</v>
      </c>
      <c r="H81" s="38">
        <v>228.28408640000001</v>
      </c>
      <c r="I81" s="38">
        <v>76.057208919999994</v>
      </c>
      <c r="J81" s="39">
        <v>7.6822620899999999E-2</v>
      </c>
      <c r="K81" s="40">
        <v>399.100368</v>
      </c>
      <c r="L81" s="38">
        <v>148.54064249999999</v>
      </c>
      <c r="M81" s="41">
        <v>0.1633959227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1771.037014</v>
      </c>
      <c r="F82" s="35">
        <v>138.85272359999999</v>
      </c>
      <c r="G82" s="37">
        <v>0.90353489269999998</v>
      </c>
      <c r="H82" s="38">
        <v>264.40465879999999</v>
      </c>
      <c r="I82" s="38">
        <v>64.396341129999996</v>
      </c>
      <c r="J82" s="39">
        <v>7.4754759399999995E-2</v>
      </c>
      <c r="K82" s="40">
        <v>511.95884860000001</v>
      </c>
      <c r="L82" s="38">
        <v>213.79449199999999</v>
      </c>
      <c r="M82" s="41">
        <v>0.25810560189999998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1513.2628540000001</v>
      </c>
      <c r="F83" s="35">
        <v>72.184456299999994</v>
      </c>
      <c r="G83" s="37">
        <v>0.73090142130000002</v>
      </c>
      <c r="H83" s="38">
        <v>250.1860964</v>
      </c>
      <c r="I83" s="38">
        <v>54.639349510000002</v>
      </c>
      <c r="J83" s="39">
        <v>8.6208029859999993E-2</v>
      </c>
      <c r="K83" s="40">
        <v>415.86681220000003</v>
      </c>
      <c r="L83" s="38">
        <v>108.9201272</v>
      </c>
      <c r="M83" s="41">
        <v>0.14543610730000001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1833.813555</v>
      </c>
      <c r="F84" s="35">
        <v>135.30326339999999</v>
      </c>
      <c r="G84" s="37">
        <v>0.92893970439999995</v>
      </c>
      <c r="H84" s="38">
        <v>253.0206953</v>
      </c>
      <c r="I84" s="38">
        <v>59.567342850000003</v>
      </c>
      <c r="J84" s="39">
        <v>6.6606242659999995E-2</v>
      </c>
      <c r="K84" s="40">
        <v>504.3105711</v>
      </c>
      <c r="L84" s="38">
        <v>211.1549028</v>
      </c>
      <c r="M84" s="41">
        <v>0.26717096470000001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1826.048303</v>
      </c>
      <c r="F85" s="35">
        <v>128.86536939999999</v>
      </c>
      <c r="G85" s="37">
        <v>0.92149483560000001</v>
      </c>
      <c r="H85" s="38">
        <v>295.22051809999999</v>
      </c>
      <c r="I85" s="38">
        <v>82.12146955</v>
      </c>
      <c r="J85" s="39">
        <v>0.1208190535</v>
      </c>
      <c r="K85" s="40">
        <v>517.78227059999995</v>
      </c>
      <c r="L85" s="38">
        <v>212.169578</v>
      </c>
      <c r="M85" s="41">
        <v>0.27023091430000001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1869.7252129999999</v>
      </c>
      <c r="F86" s="35">
        <v>152.3517578</v>
      </c>
      <c r="G86" s="37">
        <v>0.9587669378</v>
      </c>
      <c r="H86" s="38">
        <v>241.1879577</v>
      </c>
      <c r="I86" s="38">
        <v>66.640612649999994</v>
      </c>
      <c r="J86" s="39">
        <v>6.2231242069999998E-2</v>
      </c>
      <c r="K86" s="40">
        <v>469.55586410000001</v>
      </c>
      <c r="L86" s="38">
        <v>193.31836730000001</v>
      </c>
      <c r="M86" s="41">
        <v>0.23067584890000001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1712.082163</v>
      </c>
      <c r="F87" s="35">
        <v>150.78407089999999</v>
      </c>
      <c r="G87" s="37">
        <v>0.98947587029999995</v>
      </c>
      <c r="H87" s="38">
        <v>228.20660520000001</v>
      </c>
      <c r="I87" s="38">
        <v>69.396298979999997</v>
      </c>
      <c r="J87" s="39">
        <v>8.0363130810000002E-2</v>
      </c>
      <c r="K87" s="40">
        <v>400.12203479999999</v>
      </c>
      <c r="L87" s="38">
        <v>139.39962940000001</v>
      </c>
      <c r="M87" s="41">
        <v>0.15822891510000001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1748.0365830000001</v>
      </c>
      <c r="F88" s="35">
        <v>115.7384746</v>
      </c>
      <c r="G88" s="37">
        <v>0.87074552080000001</v>
      </c>
      <c r="H88" s="38">
        <v>252.6403636</v>
      </c>
      <c r="I88" s="38">
        <v>46.881891250000002</v>
      </c>
      <c r="J88" s="39">
        <v>5.3841079360000002E-2</v>
      </c>
      <c r="K88" s="40">
        <v>498.02761270000002</v>
      </c>
      <c r="L88" s="38">
        <v>185.73183779999999</v>
      </c>
      <c r="M88" s="41">
        <v>0.2346857295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1780.768325</v>
      </c>
      <c r="F89" s="35">
        <v>122.6645348</v>
      </c>
      <c r="G89" s="37">
        <v>0.90561773680000002</v>
      </c>
      <c r="H89" s="38">
        <v>272.71097809999998</v>
      </c>
      <c r="I89" s="38">
        <v>79.574599169999999</v>
      </c>
      <c r="J89" s="39">
        <v>0.1049782937</v>
      </c>
      <c r="K89" s="40">
        <v>474.52113029999998</v>
      </c>
      <c r="L89" s="38">
        <v>178.36667589999999</v>
      </c>
      <c r="M89" s="41">
        <v>0.22225417989999999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1844.8005230000001</v>
      </c>
      <c r="F90" s="35">
        <v>166.82327359999999</v>
      </c>
      <c r="G90" s="37">
        <v>0.98735506390000005</v>
      </c>
      <c r="H90" s="38">
        <v>228.9893821</v>
      </c>
      <c r="I90" s="38">
        <v>72.086954640000002</v>
      </c>
      <c r="J90" s="39">
        <v>6.456115405E-2</v>
      </c>
      <c r="K90" s="40">
        <v>423.40595300000001</v>
      </c>
      <c r="L90" s="38">
        <v>163.4800295</v>
      </c>
      <c r="M90" s="41">
        <v>0.1836103556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E2E666E-204A-4D94-AD90-744DD30E509D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45981A52-D783-4C3D-8180-5AD67C62ED00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A4B204E6-002F-4978-93AA-34B4077632EE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B05AE190-CB10-4BF0-B969-73D8247D92C1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2002B38A-EC20-4354-8036-D59231E33FC0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F703D463-AB25-4F7C-A187-014700B3E99C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4783A8A8-6B41-42AD-AD2E-DD0FAFEFB43E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6274F08E-15A7-4085-8273-5629E6636436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8CC4AF04-7A27-4A89-9EAA-78561B6912B1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3DA0E148-374F-4A83-A830-E8A3199FD9E5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9B4F4E33-B3C2-4815-AA4F-75E6B77D8F7A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F0A6E90B-6598-4F83-B60B-25EA0D4B1378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Y1001"/>
  <sheetViews>
    <sheetView workbookViewId="0">
      <selection activeCell="E18" sqref="E18"/>
    </sheetView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1728.5452538727175</v>
      </c>
      <c r="F3" s="35">
        <f t="shared" ref="F3:M3" si="0">SUMPRODUCT($D$4:$D$102, F$4:F$102)</f>
        <v>119.15570920234242</v>
      </c>
      <c r="G3" s="36">
        <f t="shared" si="0"/>
        <v>0.91105812390796881</v>
      </c>
      <c r="H3" s="35">
        <f t="shared" si="0"/>
        <v>305.24032970190478</v>
      </c>
      <c r="I3" s="35">
        <f t="shared" si="0"/>
        <v>120.0583242708752</v>
      </c>
      <c r="J3" s="36">
        <f t="shared" si="0"/>
        <v>0.19007261671070652</v>
      </c>
      <c r="K3" s="35">
        <f t="shared" si="0"/>
        <v>499.21795640263127</v>
      </c>
      <c r="L3" s="35">
        <f t="shared" si="0"/>
        <v>214.41032568997073</v>
      </c>
      <c r="M3" s="36">
        <f t="shared" si="0"/>
        <v>0.32118077209450946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1442.7684710000001</v>
      </c>
      <c r="F4" s="35">
        <v>54.354972080000003</v>
      </c>
      <c r="G4" s="37">
        <v>0.75489962079999995</v>
      </c>
      <c r="H4" s="38">
        <v>291.00614669999999</v>
      </c>
      <c r="I4" s="38">
        <v>83.73930292</v>
      </c>
      <c r="J4" s="39">
        <v>0.14067400899999999</v>
      </c>
      <c r="K4" s="40">
        <v>451.29718589999999</v>
      </c>
      <c r="L4" s="38">
        <v>128.3895052</v>
      </c>
      <c r="M4" s="41">
        <v>0.22033596250000001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1784.185882</v>
      </c>
      <c r="F5" s="35">
        <v>107.7013077</v>
      </c>
      <c r="G5" s="37">
        <v>0.87019580959999998</v>
      </c>
      <c r="H5" s="38">
        <v>318.2839535</v>
      </c>
      <c r="I5" s="38">
        <v>130.559969</v>
      </c>
      <c r="J5" s="39">
        <v>0.18373108739999999</v>
      </c>
      <c r="K5" s="40">
        <v>514.81811330000005</v>
      </c>
      <c r="L5" s="38">
        <v>224.14816809999999</v>
      </c>
      <c r="M5" s="41">
        <v>0.30614092650000002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1559.0441490000001</v>
      </c>
      <c r="F6" s="35">
        <v>87.875572399999996</v>
      </c>
      <c r="G6" s="37">
        <v>0.88369560579999995</v>
      </c>
      <c r="H6" s="38">
        <v>291.36779480000001</v>
      </c>
      <c r="I6" s="38">
        <v>96.728327660000005</v>
      </c>
      <c r="J6" s="39">
        <v>0.16975637029999999</v>
      </c>
      <c r="K6" s="40">
        <v>475.979512</v>
      </c>
      <c r="L6" s="38">
        <v>165.39008319999999</v>
      </c>
      <c r="M6" s="41">
        <v>0.28774205670000003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1400.131717</v>
      </c>
      <c r="F7" s="35">
        <v>66.645730830000005</v>
      </c>
      <c r="G7" s="37">
        <v>0.81352426280000001</v>
      </c>
      <c r="H7" s="38">
        <v>263.8223893</v>
      </c>
      <c r="I7" s="38">
        <v>68.899707460000002</v>
      </c>
      <c r="J7" s="39">
        <v>0.1211660893</v>
      </c>
      <c r="K7" s="40">
        <v>463.51674819999999</v>
      </c>
      <c r="L7" s="38">
        <v>139.96543579999999</v>
      </c>
      <c r="M7" s="41">
        <v>0.25158588640000001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1657.694381</v>
      </c>
      <c r="F8" s="35">
        <v>97.607288600000004</v>
      </c>
      <c r="G8" s="37">
        <v>0.85470253630000004</v>
      </c>
      <c r="H8" s="38">
        <v>309.57545340000001</v>
      </c>
      <c r="I8" s="38">
        <v>122.2750746</v>
      </c>
      <c r="J8" s="39">
        <v>0.1804853095</v>
      </c>
      <c r="K8" s="40">
        <v>480.18159309999999</v>
      </c>
      <c r="L8" s="38">
        <v>190.70949239999999</v>
      </c>
      <c r="M8" s="41">
        <v>0.2759470443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1780.155626</v>
      </c>
      <c r="F9" s="35">
        <v>144.2557122</v>
      </c>
      <c r="G9" s="37">
        <v>0.95502953430000004</v>
      </c>
      <c r="H9" s="38">
        <v>314.17186179999999</v>
      </c>
      <c r="I9" s="38">
        <v>136.321708</v>
      </c>
      <c r="J9" s="39">
        <v>0.21571824419999999</v>
      </c>
      <c r="K9" s="40">
        <v>479.45563390000001</v>
      </c>
      <c r="L9" s="38">
        <v>207.31728519999999</v>
      </c>
      <c r="M9" s="41">
        <v>0.31135954449999997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1879.0541909999999</v>
      </c>
      <c r="F10" s="35">
        <v>143.30225669999999</v>
      </c>
      <c r="G10" s="37">
        <v>0.96446297960000005</v>
      </c>
      <c r="H10" s="38">
        <v>320.19611659999998</v>
      </c>
      <c r="I10" s="38">
        <v>138.50760410000001</v>
      </c>
      <c r="J10" s="39">
        <v>0.21375909139999999</v>
      </c>
      <c r="K10" s="40">
        <v>535.27732070000002</v>
      </c>
      <c r="L10" s="38">
        <v>272.43926699999997</v>
      </c>
      <c r="M10" s="41">
        <v>0.37961541539999999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1860.6998699999999</v>
      </c>
      <c r="F11" s="35">
        <v>142.92016140000001</v>
      </c>
      <c r="G11" s="37">
        <v>0.94735605030000003</v>
      </c>
      <c r="H11" s="38">
        <v>318.88809090000001</v>
      </c>
      <c r="I11" s="38">
        <v>139.9118756</v>
      </c>
      <c r="J11" s="39">
        <v>0.21307086980000001</v>
      </c>
      <c r="K11" s="40">
        <v>512.26885240000001</v>
      </c>
      <c r="L11" s="38">
        <v>243.99767449999999</v>
      </c>
      <c r="M11" s="41">
        <v>0.34523356900000002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1376.3444119999999</v>
      </c>
      <c r="F12" s="35">
        <v>54.212219949999998</v>
      </c>
      <c r="G12" s="37">
        <v>0.7759612508</v>
      </c>
      <c r="H12" s="38">
        <v>286.12574260000002</v>
      </c>
      <c r="I12" s="38">
        <v>81.010437730000007</v>
      </c>
      <c r="J12" s="39">
        <v>0.1323553938</v>
      </c>
      <c r="K12" s="40">
        <v>439.45854179999998</v>
      </c>
      <c r="L12" s="38">
        <v>121.727199</v>
      </c>
      <c r="M12" s="41">
        <v>0.20393348650000001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1832.154908</v>
      </c>
      <c r="F13" s="35">
        <v>115.6232121</v>
      </c>
      <c r="G13" s="37">
        <v>0.9025325957</v>
      </c>
      <c r="H13" s="38">
        <v>319.44467250000002</v>
      </c>
      <c r="I13" s="38">
        <v>130.7331337</v>
      </c>
      <c r="J13" s="39">
        <v>0.19912442869999999</v>
      </c>
      <c r="K13" s="40">
        <v>521.44557829999997</v>
      </c>
      <c r="L13" s="38">
        <v>236.31630999999999</v>
      </c>
      <c r="M13" s="41">
        <v>0.33748972599999999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1514.6205640000001</v>
      </c>
      <c r="F14" s="35">
        <v>62.437075759999999</v>
      </c>
      <c r="G14" s="37">
        <v>0.77001078270000001</v>
      </c>
      <c r="H14" s="38">
        <v>289.98049450000002</v>
      </c>
      <c r="I14" s="38">
        <v>88.466734930000001</v>
      </c>
      <c r="J14" s="39">
        <v>0.15230517839999999</v>
      </c>
      <c r="K14" s="40">
        <v>457.53317049999998</v>
      </c>
      <c r="L14" s="38">
        <v>140.28701939999999</v>
      </c>
      <c r="M14" s="41">
        <v>0.24481404279999999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1836.1291470000001</v>
      </c>
      <c r="F15" s="35">
        <v>148.93545739999999</v>
      </c>
      <c r="G15" s="37">
        <v>0.96892112119999996</v>
      </c>
      <c r="H15" s="38">
        <v>314.34199009999998</v>
      </c>
      <c r="I15" s="38">
        <v>141.33613800000001</v>
      </c>
      <c r="J15" s="39">
        <v>0.2111411798</v>
      </c>
      <c r="K15" s="40">
        <v>485.17167690000002</v>
      </c>
      <c r="L15" s="38">
        <v>224.26758150000001</v>
      </c>
      <c r="M15" s="41">
        <v>0.31807372769999998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1691.6062979999999</v>
      </c>
      <c r="F16" s="35">
        <v>98.680844550000003</v>
      </c>
      <c r="G16" s="37">
        <v>0.83056853580000001</v>
      </c>
      <c r="H16" s="38">
        <v>309.44559470000002</v>
      </c>
      <c r="I16" s="38">
        <v>122.5186374</v>
      </c>
      <c r="J16" s="39">
        <v>0.17022729019999999</v>
      </c>
      <c r="K16" s="40">
        <v>485.2900186</v>
      </c>
      <c r="L16" s="38">
        <v>200.255979</v>
      </c>
      <c r="M16" s="41">
        <v>0.27162077489999997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1673.9727519999999</v>
      </c>
      <c r="F17" s="35">
        <v>126.412723</v>
      </c>
      <c r="G17" s="37">
        <v>0.95573278579999998</v>
      </c>
      <c r="H17" s="38">
        <v>296.0325722</v>
      </c>
      <c r="I17" s="38">
        <v>116.36081040000001</v>
      </c>
      <c r="J17" s="39">
        <v>0.18391098419999999</v>
      </c>
      <c r="K17" s="40">
        <v>481.32671859999999</v>
      </c>
      <c r="L17" s="38">
        <v>198.40599130000001</v>
      </c>
      <c r="M17" s="41">
        <v>0.30638781110000002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1447.216649</v>
      </c>
      <c r="F18" s="35">
        <v>70.354808090000006</v>
      </c>
      <c r="G18" s="37">
        <v>0.84982360329999995</v>
      </c>
      <c r="H18" s="38">
        <v>269.71642420000001</v>
      </c>
      <c r="I18" s="38">
        <v>75.245868060000006</v>
      </c>
      <c r="J18" s="39">
        <v>0.1358977062</v>
      </c>
      <c r="K18" s="40">
        <v>469.54305399999998</v>
      </c>
      <c r="L18" s="38">
        <v>148.35684860000001</v>
      </c>
      <c r="M18" s="41">
        <v>0.26917337299999999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1044.823048</v>
      </c>
      <c r="F19" s="35">
        <v>3.93001442</v>
      </c>
      <c r="G19" s="37">
        <v>0.62695385219999999</v>
      </c>
      <c r="H19" s="38">
        <v>241.1073706</v>
      </c>
      <c r="I19" s="38">
        <v>10.85385046</v>
      </c>
      <c r="J19" s="39">
        <v>6.9378405889999994E-2</v>
      </c>
      <c r="K19" s="40">
        <v>368.98272409999998</v>
      </c>
      <c r="L19" s="38">
        <v>13.92666693</v>
      </c>
      <c r="M19" s="41">
        <v>0.1050348921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1834.793107</v>
      </c>
      <c r="F20" s="35">
        <v>137.00981400000001</v>
      </c>
      <c r="G20" s="37">
        <v>0.92462274339999995</v>
      </c>
      <c r="H20" s="38">
        <v>315.54725630000002</v>
      </c>
      <c r="I20" s="38">
        <v>136.2257467</v>
      </c>
      <c r="J20" s="39">
        <v>0.21332265089999999</v>
      </c>
      <c r="K20" s="40">
        <v>495.80414409999997</v>
      </c>
      <c r="L20" s="38">
        <v>225.21260570000001</v>
      </c>
      <c r="M20" s="41">
        <v>0.32713057750000002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1543.7354310000001</v>
      </c>
      <c r="F21" s="35">
        <v>70.262184379999994</v>
      </c>
      <c r="G21" s="37">
        <v>0.82061114329999996</v>
      </c>
      <c r="H21" s="38">
        <v>299.05643149999997</v>
      </c>
      <c r="I21" s="38">
        <v>99.925140519999999</v>
      </c>
      <c r="J21" s="39">
        <v>0.16205146079999999</v>
      </c>
      <c r="K21" s="40">
        <v>462.60991849999999</v>
      </c>
      <c r="L21" s="38">
        <v>152.25604960000001</v>
      </c>
      <c r="M21" s="41">
        <v>0.24976951780000001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1844.7793939999999</v>
      </c>
      <c r="F22" s="35">
        <v>117.7965679</v>
      </c>
      <c r="G22" s="37">
        <v>0.90422188800000003</v>
      </c>
      <c r="H22" s="38">
        <v>319.941463</v>
      </c>
      <c r="I22" s="38">
        <v>132.39694700000001</v>
      </c>
      <c r="J22" s="39">
        <v>0.1971546022</v>
      </c>
      <c r="K22" s="40">
        <v>543.61491239999998</v>
      </c>
      <c r="L22" s="38">
        <v>260.21742160000002</v>
      </c>
      <c r="M22" s="41">
        <v>0.36359623279999997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1767.315208</v>
      </c>
      <c r="F23" s="35">
        <v>105.724232</v>
      </c>
      <c r="G23" s="37">
        <v>0.81465491359999997</v>
      </c>
      <c r="H23" s="38">
        <v>319.7949926</v>
      </c>
      <c r="I23" s="38">
        <v>121.5466246</v>
      </c>
      <c r="J23" s="39">
        <v>0.1966088604</v>
      </c>
      <c r="K23" s="40">
        <v>564.49407529999996</v>
      </c>
      <c r="L23" s="38">
        <v>271.80365690000002</v>
      </c>
      <c r="M23" s="41">
        <v>0.3901501517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1676.436639</v>
      </c>
      <c r="F24" s="35">
        <v>91.642788929999995</v>
      </c>
      <c r="G24" s="37">
        <v>0.85964942170000003</v>
      </c>
      <c r="H24" s="38">
        <v>309.59206160000002</v>
      </c>
      <c r="I24" s="38">
        <v>112.33270690000001</v>
      </c>
      <c r="J24" s="39">
        <v>0.19154575360000001</v>
      </c>
      <c r="K24" s="40">
        <v>472.92459270000001</v>
      </c>
      <c r="L24" s="38">
        <v>169.6159562</v>
      </c>
      <c r="M24" s="41">
        <v>0.28096336090000001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1863.4198140000001</v>
      </c>
      <c r="F25" s="35">
        <v>126.5917774</v>
      </c>
      <c r="G25" s="37">
        <v>0.92101942540000004</v>
      </c>
      <c r="H25" s="38">
        <v>320.05055570000002</v>
      </c>
      <c r="I25" s="38">
        <v>130.29102689999999</v>
      </c>
      <c r="J25" s="39">
        <v>0.2125575012</v>
      </c>
      <c r="K25" s="40">
        <v>546.06422190000001</v>
      </c>
      <c r="L25" s="38">
        <v>272.00037780000002</v>
      </c>
      <c r="M25" s="41">
        <v>0.39207039859999998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1735.2795470000001</v>
      </c>
      <c r="F26" s="35">
        <v>90.703867389999999</v>
      </c>
      <c r="G26" s="37">
        <v>0.81299943299999999</v>
      </c>
      <c r="H26" s="38">
        <v>320.70459199999999</v>
      </c>
      <c r="I26" s="38">
        <v>112.28250420000001</v>
      </c>
      <c r="J26" s="39">
        <v>0.1986604703</v>
      </c>
      <c r="K26" s="40">
        <v>559.46483799999999</v>
      </c>
      <c r="L26" s="38">
        <v>249.92630700000001</v>
      </c>
      <c r="M26" s="41">
        <v>0.37708503180000003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1821.7640409999999</v>
      </c>
      <c r="F27" s="35">
        <v>107.13185420000001</v>
      </c>
      <c r="G27" s="37">
        <v>0.86560744710000004</v>
      </c>
      <c r="H27" s="38">
        <v>318.7980652</v>
      </c>
      <c r="I27" s="38">
        <v>118.5042981</v>
      </c>
      <c r="J27" s="39">
        <v>0.20388861620000001</v>
      </c>
      <c r="K27" s="40">
        <v>566.96110309999995</v>
      </c>
      <c r="L27" s="38">
        <v>275.29744729999999</v>
      </c>
      <c r="M27" s="41">
        <v>0.40953857129999999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1779.5348240000001</v>
      </c>
      <c r="F28" s="35">
        <v>115.8268424</v>
      </c>
      <c r="G28" s="37">
        <v>0.85713556310000005</v>
      </c>
      <c r="H28" s="38">
        <v>319.1151534</v>
      </c>
      <c r="I28" s="38">
        <v>129.64094109999999</v>
      </c>
      <c r="J28" s="39">
        <v>0.1943047644</v>
      </c>
      <c r="K28" s="40">
        <v>548.04910589999997</v>
      </c>
      <c r="L28" s="38">
        <v>264.82392140000002</v>
      </c>
      <c r="M28" s="41">
        <v>0.36512660450000001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1727.152846</v>
      </c>
      <c r="F29" s="35">
        <v>126.1761229</v>
      </c>
      <c r="G29" s="37">
        <v>0.93441223279999996</v>
      </c>
      <c r="H29" s="38">
        <v>314.5069671</v>
      </c>
      <c r="I29" s="38">
        <v>127.3256734</v>
      </c>
      <c r="J29" s="39">
        <v>0.20763311800000001</v>
      </c>
      <c r="K29" s="40">
        <v>479.2134757</v>
      </c>
      <c r="L29" s="38">
        <v>194.0364519</v>
      </c>
      <c r="M29" s="41">
        <v>0.30382422440000001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1811.2807330000001</v>
      </c>
      <c r="F30" s="35">
        <v>107.3008703</v>
      </c>
      <c r="G30" s="37">
        <v>0.89109194810000003</v>
      </c>
      <c r="H30" s="38">
        <v>318.0518118</v>
      </c>
      <c r="I30" s="38">
        <v>128.58271110000001</v>
      </c>
      <c r="J30" s="39">
        <v>0.19225423829999999</v>
      </c>
      <c r="K30" s="40">
        <v>512.66142279999997</v>
      </c>
      <c r="L30" s="38">
        <v>222.58695169999999</v>
      </c>
      <c r="M30" s="41">
        <v>0.31848879940000002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1769.7317849999999</v>
      </c>
      <c r="F31" s="35">
        <v>89.902302930000005</v>
      </c>
      <c r="G31" s="37">
        <v>0.80766910569999995</v>
      </c>
      <c r="H31" s="38">
        <v>327.80438989999999</v>
      </c>
      <c r="I31" s="38">
        <v>111.9765189</v>
      </c>
      <c r="J31" s="39">
        <v>0.2015968782</v>
      </c>
      <c r="K31" s="40">
        <v>546.37333560000002</v>
      </c>
      <c r="L31" s="38">
        <v>226.1330835</v>
      </c>
      <c r="M31" s="41">
        <v>0.34568955890000003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1472.1391920000001</v>
      </c>
      <c r="F32" s="35">
        <v>62.617486669999998</v>
      </c>
      <c r="G32" s="37">
        <v>0.82639452059999996</v>
      </c>
      <c r="H32" s="38">
        <v>281.41360029999998</v>
      </c>
      <c r="I32" s="38">
        <v>83.20431404</v>
      </c>
      <c r="J32" s="39">
        <v>0.14949557969999999</v>
      </c>
      <c r="K32" s="40">
        <v>462.08110979999998</v>
      </c>
      <c r="L32" s="38">
        <v>141.54404729999999</v>
      </c>
      <c r="M32" s="41">
        <v>0.25817199769999999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1669.443845</v>
      </c>
      <c r="F33" s="35">
        <v>94.238292880000003</v>
      </c>
      <c r="G33" s="37">
        <v>0.83745842589999997</v>
      </c>
      <c r="H33" s="38">
        <v>310.16732819999999</v>
      </c>
      <c r="I33" s="38">
        <v>119.673104</v>
      </c>
      <c r="J33" s="39">
        <v>0.17413293190000001</v>
      </c>
      <c r="K33" s="40">
        <v>482.95886780000001</v>
      </c>
      <c r="L33" s="38">
        <v>192.15253770000001</v>
      </c>
      <c r="M33" s="41">
        <v>0.27272278080000001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1406.175158</v>
      </c>
      <c r="F34" s="35">
        <v>53.346118310000001</v>
      </c>
      <c r="G34" s="37">
        <v>0.78932490789999998</v>
      </c>
      <c r="H34" s="38">
        <v>274.91887919999999</v>
      </c>
      <c r="I34" s="38">
        <v>69.615989260000006</v>
      </c>
      <c r="J34" s="39">
        <v>0.12379151250000001</v>
      </c>
      <c r="K34" s="40">
        <v>440.75872550000003</v>
      </c>
      <c r="L34" s="38">
        <v>116.2909437</v>
      </c>
      <c r="M34" s="41">
        <v>0.2123244141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1825.6739130000001</v>
      </c>
      <c r="F35" s="35">
        <v>128.28665899999999</v>
      </c>
      <c r="G35" s="37">
        <v>0.91455171930000001</v>
      </c>
      <c r="H35" s="38">
        <v>312.5458486</v>
      </c>
      <c r="I35" s="38">
        <v>130.1970355</v>
      </c>
      <c r="J35" s="39">
        <v>0.2098756749</v>
      </c>
      <c r="K35" s="40">
        <v>497.68400580000002</v>
      </c>
      <c r="L35" s="38">
        <v>221.44708170000001</v>
      </c>
      <c r="M35" s="41">
        <v>0.32818544119999998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1578.872936</v>
      </c>
      <c r="F36" s="35">
        <v>87.468415449999995</v>
      </c>
      <c r="G36" s="37">
        <v>0.81069211740000002</v>
      </c>
      <c r="H36" s="38">
        <v>303.6465761</v>
      </c>
      <c r="I36" s="38">
        <v>114.6499477</v>
      </c>
      <c r="J36" s="39">
        <v>0.16581189060000001</v>
      </c>
      <c r="K36" s="40">
        <v>461.97408630000001</v>
      </c>
      <c r="L36" s="38">
        <v>174.50254050000001</v>
      </c>
      <c r="M36" s="41">
        <v>0.24911332859999999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1815.252127</v>
      </c>
      <c r="F37" s="35">
        <v>124.7734468</v>
      </c>
      <c r="G37" s="37">
        <v>0.93454389680000005</v>
      </c>
      <c r="H37" s="38">
        <v>314.73320219999999</v>
      </c>
      <c r="I37" s="38">
        <v>133.5537228</v>
      </c>
      <c r="J37" s="39">
        <v>0.20295282619999999</v>
      </c>
      <c r="K37" s="40">
        <v>490.36797619999999</v>
      </c>
      <c r="L37" s="38">
        <v>215.32982630000001</v>
      </c>
      <c r="M37" s="41">
        <v>0.31255740100000001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1461.64581</v>
      </c>
      <c r="F38" s="35">
        <v>94.871832179999998</v>
      </c>
      <c r="G38" s="37">
        <v>0.85097809849999995</v>
      </c>
      <c r="H38" s="38">
        <v>258.26100550000001</v>
      </c>
      <c r="I38" s="38">
        <v>78.981190679999997</v>
      </c>
      <c r="J38" s="39">
        <v>0.1187297287</v>
      </c>
      <c r="K38" s="40">
        <v>482.6050568</v>
      </c>
      <c r="L38" s="38">
        <v>171.57456880000001</v>
      </c>
      <c r="M38" s="41">
        <v>0.27795060459999998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1355.263719</v>
      </c>
      <c r="F39" s="35">
        <v>52.165204860000003</v>
      </c>
      <c r="G39" s="37">
        <v>0.76543132579999995</v>
      </c>
      <c r="H39" s="38">
        <v>257.17746419999997</v>
      </c>
      <c r="I39" s="38">
        <v>55.514210179999999</v>
      </c>
      <c r="J39" s="39">
        <v>0.10338948789999999</v>
      </c>
      <c r="K39" s="40">
        <v>434.31402500000002</v>
      </c>
      <c r="L39" s="38">
        <v>107.85178500000001</v>
      </c>
      <c r="M39" s="41">
        <v>0.20654721270000001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1856.0772030000001</v>
      </c>
      <c r="F40" s="35">
        <v>173.06813650000001</v>
      </c>
      <c r="G40" s="37">
        <v>0.99134378990000005</v>
      </c>
      <c r="H40" s="38">
        <v>314.22124550000001</v>
      </c>
      <c r="I40" s="38">
        <v>148.77871139999999</v>
      </c>
      <c r="J40" s="39">
        <v>0.21851253740000001</v>
      </c>
      <c r="K40" s="40">
        <v>480.00127090000001</v>
      </c>
      <c r="L40" s="38">
        <v>230.9644558</v>
      </c>
      <c r="M40" s="41">
        <v>0.31930478569999998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1186.5629309999999</v>
      </c>
      <c r="F41" s="35">
        <v>13.51731195</v>
      </c>
      <c r="G41" s="37">
        <v>0.62456727779999999</v>
      </c>
      <c r="H41" s="38">
        <v>255.6840219</v>
      </c>
      <c r="I41" s="38">
        <v>28.249872880000002</v>
      </c>
      <c r="J41" s="39">
        <v>8.4929429969999998E-2</v>
      </c>
      <c r="K41" s="40">
        <v>393.35724779999998</v>
      </c>
      <c r="L41" s="38">
        <v>44.296388239999999</v>
      </c>
      <c r="M41" s="41">
        <v>0.13113955960000001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1367.8862750000001</v>
      </c>
      <c r="F42" s="35">
        <v>61.333897350000001</v>
      </c>
      <c r="G42" s="37">
        <v>0.79736862760000005</v>
      </c>
      <c r="H42" s="38">
        <v>255.43500599999999</v>
      </c>
      <c r="I42" s="38">
        <v>58.57342963</v>
      </c>
      <c r="J42" s="39">
        <v>0.1050623711</v>
      </c>
      <c r="K42" s="40">
        <v>461.96829009999999</v>
      </c>
      <c r="L42" s="38">
        <v>129.59225739999999</v>
      </c>
      <c r="M42" s="41">
        <v>0.23801204949999999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1832.5627500000001</v>
      </c>
      <c r="F43" s="35">
        <v>121.11803039999999</v>
      </c>
      <c r="G43" s="37">
        <v>0.91705540500000005</v>
      </c>
      <c r="H43" s="38">
        <v>318.63685859999998</v>
      </c>
      <c r="I43" s="38">
        <v>129.6365328</v>
      </c>
      <c r="J43" s="39">
        <v>0.20354175590000001</v>
      </c>
      <c r="K43" s="40">
        <v>536.43431610000005</v>
      </c>
      <c r="L43" s="38">
        <v>256.40029559999999</v>
      </c>
      <c r="M43" s="41">
        <v>0.36591719280000001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1748.3973370000001</v>
      </c>
      <c r="F44" s="35">
        <v>123.6421284</v>
      </c>
      <c r="G44" s="37">
        <v>0.92392514479999999</v>
      </c>
      <c r="H44" s="38">
        <v>311.6747618</v>
      </c>
      <c r="I44" s="38">
        <v>126.0734839</v>
      </c>
      <c r="J44" s="39">
        <v>0.212603669</v>
      </c>
      <c r="K44" s="40">
        <v>473.48343679999999</v>
      </c>
      <c r="L44" s="38">
        <v>193.74740890000001</v>
      </c>
      <c r="M44" s="41">
        <v>0.304675264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1838.094298</v>
      </c>
      <c r="F45" s="35">
        <v>143.97609460000001</v>
      </c>
      <c r="G45" s="37">
        <v>0.99018425109999997</v>
      </c>
      <c r="H45" s="38">
        <v>314.9352265</v>
      </c>
      <c r="I45" s="38">
        <v>137.21217780000001</v>
      </c>
      <c r="J45" s="39">
        <v>0.21721655600000001</v>
      </c>
      <c r="K45" s="40">
        <v>482.81408060000001</v>
      </c>
      <c r="L45" s="38">
        <v>216.6705719</v>
      </c>
      <c r="M45" s="41">
        <v>0.32099717579999998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1839.113376</v>
      </c>
      <c r="F46" s="35">
        <v>125.5193194</v>
      </c>
      <c r="G46" s="37">
        <v>0.91778189310000002</v>
      </c>
      <c r="H46" s="38">
        <v>317.97285260000001</v>
      </c>
      <c r="I46" s="38">
        <v>134.67836869999999</v>
      </c>
      <c r="J46" s="39">
        <v>0.20143148850000001</v>
      </c>
      <c r="K46" s="40">
        <v>512.31752349999999</v>
      </c>
      <c r="L46" s="38">
        <v>236.5376669</v>
      </c>
      <c r="M46" s="41">
        <v>0.33191231430000001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1536.1300819999999</v>
      </c>
      <c r="F47" s="35">
        <v>89.671180960000001</v>
      </c>
      <c r="G47" s="37">
        <v>0.89460458720000002</v>
      </c>
      <c r="H47" s="38">
        <v>284.27805289999998</v>
      </c>
      <c r="I47" s="38">
        <v>91.708046960000004</v>
      </c>
      <c r="J47" s="39">
        <v>0.15821469760000001</v>
      </c>
      <c r="K47" s="40">
        <v>479.1761735</v>
      </c>
      <c r="L47" s="38">
        <v>169.84465359999999</v>
      </c>
      <c r="M47" s="41">
        <v>0.28999033829999998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1496.2714289999999</v>
      </c>
      <c r="F48" s="35">
        <v>101.2522558</v>
      </c>
      <c r="G48" s="37">
        <v>0.90058266980000001</v>
      </c>
      <c r="H48" s="38">
        <v>266.59897039999998</v>
      </c>
      <c r="I48" s="38">
        <v>84.225393199999999</v>
      </c>
      <c r="J48" s="39">
        <v>0.13281204490000001</v>
      </c>
      <c r="K48" s="40">
        <v>484.09991969999999</v>
      </c>
      <c r="L48" s="38">
        <v>180.27743839999999</v>
      </c>
      <c r="M48" s="41">
        <v>0.2898346946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1864.0415989999999</v>
      </c>
      <c r="F49" s="35">
        <v>126.0416584</v>
      </c>
      <c r="G49" s="37">
        <v>0.91957305180000004</v>
      </c>
      <c r="H49" s="38">
        <v>317.67392160000003</v>
      </c>
      <c r="I49" s="38">
        <v>130.1195779</v>
      </c>
      <c r="J49" s="39">
        <v>0.21154491519999999</v>
      </c>
      <c r="K49" s="40">
        <v>524.39684620000003</v>
      </c>
      <c r="L49" s="38">
        <v>245.6021801</v>
      </c>
      <c r="M49" s="41">
        <v>0.36166603250000001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1823.420658</v>
      </c>
      <c r="F50" s="35">
        <v>121.9434643</v>
      </c>
      <c r="G50" s="37">
        <v>0.93446656230000003</v>
      </c>
      <c r="H50" s="38">
        <v>316.09229529999999</v>
      </c>
      <c r="I50" s="38">
        <v>133.71903270000001</v>
      </c>
      <c r="J50" s="39">
        <v>0.20019352770000001</v>
      </c>
      <c r="K50" s="40">
        <v>498.11149449999999</v>
      </c>
      <c r="L50" s="38">
        <v>222.05789300000001</v>
      </c>
      <c r="M50" s="41">
        <v>0.31648840360000002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1635.627637</v>
      </c>
      <c r="F51" s="35">
        <v>95.889173749999998</v>
      </c>
      <c r="G51" s="37">
        <v>0.85350187789999998</v>
      </c>
      <c r="H51" s="38">
        <v>309.71828310000001</v>
      </c>
      <c r="I51" s="38">
        <v>120.8323699</v>
      </c>
      <c r="J51" s="39">
        <v>0.1762048001</v>
      </c>
      <c r="K51" s="40">
        <v>482.90664129999999</v>
      </c>
      <c r="L51" s="38">
        <v>190.7170907</v>
      </c>
      <c r="M51" s="41">
        <v>0.2736867462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1657.4600069999999</v>
      </c>
      <c r="F52" s="35">
        <v>98.496141960000003</v>
      </c>
      <c r="G52" s="37">
        <v>0.86963232509999999</v>
      </c>
      <c r="H52" s="38">
        <v>308.05316540000001</v>
      </c>
      <c r="I52" s="38">
        <v>122.41252710000001</v>
      </c>
      <c r="J52" s="39">
        <v>0.1798244836</v>
      </c>
      <c r="K52" s="40">
        <v>471.48495730000002</v>
      </c>
      <c r="L52" s="38">
        <v>185.65409339999999</v>
      </c>
      <c r="M52" s="41">
        <v>0.26954796450000001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1753.6963169999999</v>
      </c>
      <c r="F53" s="35">
        <v>89.840810439999998</v>
      </c>
      <c r="G53" s="37">
        <v>0.81322065430000001</v>
      </c>
      <c r="H53" s="38">
        <v>318.71129000000002</v>
      </c>
      <c r="I53" s="38">
        <v>109.0891676</v>
      </c>
      <c r="J53" s="39">
        <v>0.1975457645</v>
      </c>
      <c r="K53" s="40">
        <v>572.33945979999999</v>
      </c>
      <c r="L53" s="38">
        <v>263.01033339999998</v>
      </c>
      <c r="M53" s="41">
        <v>0.40310299350000001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1801.974363</v>
      </c>
      <c r="F54" s="35">
        <v>130.41261829999999</v>
      </c>
      <c r="G54" s="37">
        <v>0.94061929079999995</v>
      </c>
      <c r="H54" s="38">
        <v>314.93702439999998</v>
      </c>
      <c r="I54" s="38">
        <v>130.0702503</v>
      </c>
      <c r="J54" s="39">
        <v>0.21461186230000001</v>
      </c>
      <c r="K54" s="40">
        <v>482.90252450000003</v>
      </c>
      <c r="L54" s="38">
        <v>205.64596539999999</v>
      </c>
      <c r="M54" s="41">
        <v>0.31430996329999999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1870.916391</v>
      </c>
      <c r="F55" s="35">
        <v>139.8959165</v>
      </c>
      <c r="G55" s="37">
        <v>0.95843453639999998</v>
      </c>
      <c r="H55" s="38">
        <v>319.44071580000002</v>
      </c>
      <c r="I55" s="38">
        <v>138.48653329999999</v>
      </c>
      <c r="J55" s="39">
        <v>0.21071478930000001</v>
      </c>
      <c r="K55" s="40">
        <v>524.52982399999996</v>
      </c>
      <c r="L55" s="38">
        <v>256.81621580000001</v>
      </c>
      <c r="M55" s="41">
        <v>0.36057295109999998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1827.6414130000001</v>
      </c>
      <c r="F56" s="35">
        <v>135.29331550000001</v>
      </c>
      <c r="G56" s="37">
        <v>0.94182377269999995</v>
      </c>
      <c r="H56" s="38">
        <v>312.31355350000001</v>
      </c>
      <c r="I56" s="38">
        <v>131.9433291</v>
      </c>
      <c r="J56" s="39">
        <v>0.2135612184</v>
      </c>
      <c r="K56" s="40">
        <v>480.9944036</v>
      </c>
      <c r="L56" s="38">
        <v>210.29926169999999</v>
      </c>
      <c r="M56" s="41">
        <v>0.31544866989999998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1635.884407</v>
      </c>
      <c r="F57" s="35">
        <v>123.086185</v>
      </c>
      <c r="G57" s="37">
        <v>0.95750846700000003</v>
      </c>
      <c r="H57" s="38">
        <v>289.00062910000003</v>
      </c>
      <c r="I57" s="38">
        <v>107.8394696</v>
      </c>
      <c r="J57" s="39">
        <v>0.1695742978</v>
      </c>
      <c r="K57" s="40">
        <v>484.71369700000002</v>
      </c>
      <c r="L57" s="38">
        <v>199.0036005</v>
      </c>
      <c r="M57" s="41">
        <v>0.30651791360000002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1732.9396180000001</v>
      </c>
      <c r="F58" s="35">
        <v>100.5399863</v>
      </c>
      <c r="G58" s="37">
        <v>0.82619039829999996</v>
      </c>
      <c r="H58" s="38">
        <v>318.57514090000001</v>
      </c>
      <c r="I58" s="38">
        <v>118.3840721</v>
      </c>
      <c r="J58" s="39">
        <v>0.19475086019999999</v>
      </c>
      <c r="K58" s="40">
        <v>552.07424309999999</v>
      </c>
      <c r="L58" s="38">
        <v>254.55234490000001</v>
      </c>
      <c r="M58" s="41">
        <v>0.36827680740000002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1646.051868</v>
      </c>
      <c r="F59" s="35">
        <v>92.88210101</v>
      </c>
      <c r="G59" s="37">
        <v>0.87568541369999997</v>
      </c>
      <c r="H59" s="38">
        <v>304.19165759999998</v>
      </c>
      <c r="I59" s="38">
        <v>107.4944333</v>
      </c>
      <c r="J59" s="39">
        <v>0.1868975866</v>
      </c>
      <c r="K59" s="40">
        <v>476.59204990000001</v>
      </c>
      <c r="L59" s="38">
        <v>171.0174663</v>
      </c>
      <c r="M59" s="41">
        <v>0.28953764199999998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1504.5913499999999</v>
      </c>
      <c r="F60" s="35">
        <v>93.829176619999998</v>
      </c>
      <c r="G60" s="37">
        <v>0.91427578050000002</v>
      </c>
      <c r="H60" s="38">
        <v>270.7088627</v>
      </c>
      <c r="I60" s="38">
        <v>82.629401110000003</v>
      </c>
      <c r="J60" s="39">
        <v>0.13945558729999999</v>
      </c>
      <c r="K60" s="40">
        <v>482.7554207</v>
      </c>
      <c r="L60" s="38">
        <v>173.38785229999999</v>
      </c>
      <c r="M60" s="41">
        <v>0.29235272109999999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1541.1104740000001</v>
      </c>
      <c r="F61" s="35">
        <v>78.077320720000003</v>
      </c>
      <c r="G61" s="37">
        <v>0.80518249630000005</v>
      </c>
      <c r="H61" s="38">
        <v>301.39870280000002</v>
      </c>
      <c r="I61" s="38">
        <v>107.50842230000001</v>
      </c>
      <c r="J61" s="39">
        <v>0.15746181309999999</v>
      </c>
      <c r="K61" s="40">
        <v>455.59810320000003</v>
      </c>
      <c r="L61" s="38">
        <v>160.1986441</v>
      </c>
      <c r="M61" s="41">
        <v>0.2365608981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1752.628723</v>
      </c>
      <c r="F62" s="35">
        <v>132.06863229999999</v>
      </c>
      <c r="G62" s="37">
        <v>0.92160984909999999</v>
      </c>
      <c r="H62" s="38">
        <v>312.40162020000002</v>
      </c>
      <c r="I62" s="38">
        <v>129.12954859999999</v>
      </c>
      <c r="J62" s="39">
        <v>0.21432863129999999</v>
      </c>
      <c r="K62" s="40">
        <v>472.70901249999997</v>
      </c>
      <c r="L62" s="38">
        <v>197.4426923</v>
      </c>
      <c r="M62" s="41">
        <v>0.3041897892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1550.286926</v>
      </c>
      <c r="F63" s="35">
        <v>100.9301509</v>
      </c>
      <c r="G63" s="37">
        <v>0.91719823710000004</v>
      </c>
      <c r="H63" s="38">
        <v>278.34225850000001</v>
      </c>
      <c r="I63" s="38">
        <v>90.688572359999995</v>
      </c>
      <c r="J63" s="39">
        <v>0.15073143180000001</v>
      </c>
      <c r="K63" s="40">
        <v>483.59611660000002</v>
      </c>
      <c r="L63" s="38">
        <v>180.16492289999999</v>
      </c>
      <c r="M63" s="41">
        <v>0.29584192970000001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1719.8114849999999</v>
      </c>
      <c r="F64" s="35">
        <v>111.7046098</v>
      </c>
      <c r="G64" s="37">
        <v>0.89084406169999997</v>
      </c>
      <c r="H64" s="38">
        <v>311.93212039999997</v>
      </c>
      <c r="I64" s="38">
        <v>125.41358630000001</v>
      </c>
      <c r="J64" s="39">
        <v>0.1988028899</v>
      </c>
      <c r="K64" s="40">
        <v>481.73404900000003</v>
      </c>
      <c r="L64" s="38">
        <v>192.9482022</v>
      </c>
      <c r="M64" s="41">
        <v>0.2978936922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1897.4422059999999</v>
      </c>
      <c r="F65" s="35">
        <v>135.27881120000001</v>
      </c>
      <c r="G65" s="37">
        <v>0.96229993790000001</v>
      </c>
      <c r="H65" s="38">
        <v>321.6393329</v>
      </c>
      <c r="I65" s="38">
        <v>146.33025499999999</v>
      </c>
      <c r="J65" s="39">
        <v>0.1984631016</v>
      </c>
      <c r="K65" s="40">
        <v>526.03359320000004</v>
      </c>
      <c r="L65" s="38">
        <v>258.86087209999999</v>
      </c>
      <c r="M65" s="41">
        <v>0.34132645210000001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1514.0785840000001</v>
      </c>
      <c r="F66" s="35">
        <v>93.013942150000005</v>
      </c>
      <c r="G66" s="37">
        <v>0.90896914839999998</v>
      </c>
      <c r="H66" s="38">
        <v>273.8916625</v>
      </c>
      <c r="I66" s="38">
        <v>84.376688290000004</v>
      </c>
      <c r="J66" s="39">
        <v>0.1448067214</v>
      </c>
      <c r="K66" s="40">
        <v>480.92683</v>
      </c>
      <c r="L66" s="38">
        <v>171.85159530000001</v>
      </c>
      <c r="M66" s="41">
        <v>0.29247959890000003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1863.436158</v>
      </c>
      <c r="F67" s="35">
        <v>150.06348729999999</v>
      </c>
      <c r="G67" s="37">
        <v>0.97610368309999995</v>
      </c>
      <c r="H67" s="38">
        <v>316.3325868</v>
      </c>
      <c r="I67" s="38">
        <v>142.85717030000001</v>
      </c>
      <c r="J67" s="39">
        <v>0.2161380195</v>
      </c>
      <c r="K67" s="40">
        <v>495.13801890000002</v>
      </c>
      <c r="L67" s="38">
        <v>233.00090779999999</v>
      </c>
      <c r="M67" s="41">
        <v>0.33106954919999998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1854.8922230000001</v>
      </c>
      <c r="F68" s="35">
        <v>141.45929820000001</v>
      </c>
      <c r="G68" s="37">
        <v>0.95893166289999998</v>
      </c>
      <c r="H68" s="38">
        <v>316.5700665</v>
      </c>
      <c r="I68" s="38">
        <v>139.57327069999999</v>
      </c>
      <c r="J68" s="39">
        <v>0.20911278089999999</v>
      </c>
      <c r="K68" s="40">
        <v>498.91039310000002</v>
      </c>
      <c r="L68" s="38">
        <v>232.8999949</v>
      </c>
      <c r="M68" s="41">
        <v>0.3281189424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1801.489908</v>
      </c>
      <c r="F69" s="35">
        <v>115.1389544</v>
      </c>
      <c r="G69" s="37">
        <v>0.86521756520000004</v>
      </c>
      <c r="H69" s="38">
        <v>318.52153900000002</v>
      </c>
      <c r="I69" s="38">
        <v>128.55467730000001</v>
      </c>
      <c r="J69" s="39">
        <v>0.1984186929</v>
      </c>
      <c r="K69" s="40">
        <v>547.92151709999996</v>
      </c>
      <c r="L69" s="38">
        <v>265.03742870000002</v>
      </c>
      <c r="M69" s="41">
        <v>0.37318014109999997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1841.805584</v>
      </c>
      <c r="F70" s="35">
        <v>156.2955614</v>
      </c>
      <c r="G70" s="37">
        <v>0.97471224889999997</v>
      </c>
      <c r="H70" s="38">
        <v>312.72798110000002</v>
      </c>
      <c r="I70" s="38">
        <v>140.4436221</v>
      </c>
      <c r="J70" s="39">
        <v>0.21973217819999999</v>
      </c>
      <c r="K70" s="40">
        <v>474.78784830000001</v>
      </c>
      <c r="L70" s="38">
        <v>218.77500989999999</v>
      </c>
      <c r="M70" s="41">
        <v>0.31534232829999997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1383.507881</v>
      </c>
      <c r="F71" s="35">
        <v>73.007330080000003</v>
      </c>
      <c r="G71" s="37">
        <v>0.80305161560000005</v>
      </c>
      <c r="H71" s="38">
        <v>254.38560129999999</v>
      </c>
      <c r="I71" s="38">
        <v>65.769560580000004</v>
      </c>
      <c r="J71" s="39">
        <v>0.1102413186</v>
      </c>
      <c r="K71" s="40">
        <v>477.05688199999997</v>
      </c>
      <c r="L71" s="38">
        <v>152.11379489999999</v>
      </c>
      <c r="M71" s="41">
        <v>0.26569239649999998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1271.8718060000001</v>
      </c>
      <c r="F72" s="35">
        <v>35.497959469999998</v>
      </c>
      <c r="G72" s="37">
        <v>0.71502778929999999</v>
      </c>
      <c r="H72" s="38">
        <v>266.23100369999997</v>
      </c>
      <c r="I72" s="38">
        <v>54.4651073</v>
      </c>
      <c r="J72" s="39">
        <v>0.1075724589</v>
      </c>
      <c r="K72" s="40">
        <v>418.54606430000001</v>
      </c>
      <c r="L72" s="38">
        <v>87.151548529999999</v>
      </c>
      <c r="M72" s="41">
        <v>0.17513660140000001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1813.6936720000001</v>
      </c>
      <c r="F73" s="35">
        <v>113.2979795</v>
      </c>
      <c r="G73" s="37">
        <v>0.89488374810000004</v>
      </c>
      <c r="H73" s="38">
        <v>318.41599860000002</v>
      </c>
      <c r="I73" s="38">
        <v>128.76645880000001</v>
      </c>
      <c r="J73" s="39">
        <v>0.19805620039999999</v>
      </c>
      <c r="K73" s="40">
        <v>532.40236560000005</v>
      </c>
      <c r="L73" s="38">
        <v>246.02357069999999</v>
      </c>
      <c r="M73" s="41">
        <v>0.35184638340000002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1721.5469660000001</v>
      </c>
      <c r="F74" s="35">
        <v>106.56180809999999</v>
      </c>
      <c r="G74" s="37">
        <v>0.87775823080000004</v>
      </c>
      <c r="H74" s="38">
        <v>313.78589169999998</v>
      </c>
      <c r="I74" s="38">
        <v>128.0707726</v>
      </c>
      <c r="J74" s="39">
        <v>0.1863747274</v>
      </c>
      <c r="K74" s="40">
        <v>494.3400494</v>
      </c>
      <c r="L74" s="38">
        <v>207.94933420000001</v>
      </c>
      <c r="M74" s="41">
        <v>0.29416532299999998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1859.7716439999999</v>
      </c>
      <c r="F75" s="35">
        <v>134.5375329</v>
      </c>
      <c r="G75" s="37">
        <v>0.93958297390000001</v>
      </c>
      <c r="H75" s="38">
        <v>318.57229940000002</v>
      </c>
      <c r="I75" s="38">
        <v>137.60269930000001</v>
      </c>
      <c r="J75" s="39">
        <v>0.20666955719999999</v>
      </c>
      <c r="K75" s="40">
        <v>518.89991950000001</v>
      </c>
      <c r="L75" s="38">
        <v>248.42397629999999</v>
      </c>
      <c r="M75" s="41">
        <v>0.34725622210000001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1746.7652230000001</v>
      </c>
      <c r="F76" s="35">
        <v>110.92601980000001</v>
      </c>
      <c r="G76" s="37">
        <v>0.89996544479999996</v>
      </c>
      <c r="H76" s="38">
        <v>312.03976269999998</v>
      </c>
      <c r="I76" s="38">
        <v>129.0012026</v>
      </c>
      <c r="J76" s="39">
        <v>0.19325901770000001</v>
      </c>
      <c r="K76" s="40">
        <v>484.35231979999998</v>
      </c>
      <c r="L76" s="38">
        <v>202.8620473</v>
      </c>
      <c r="M76" s="41">
        <v>0.29655510689999998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1825.9232420000001</v>
      </c>
      <c r="F77" s="35">
        <v>117.07103189999999</v>
      </c>
      <c r="G77" s="37">
        <v>0.87010359879999999</v>
      </c>
      <c r="H77" s="38">
        <v>320.70892429999998</v>
      </c>
      <c r="I77" s="38">
        <v>127.0363083</v>
      </c>
      <c r="J77" s="39">
        <v>0.2028789288</v>
      </c>
      <c r="K77" s="40">
        <v>562.55785490000005</v>
      </c>
      <c r="L77" s="38">
        <v>280.63214149999999</v>
      </c>
      <c r="M77" s="41">
        <v>0.39785167240000002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1733.8631760000001</v>
      </c>
      <c r="F78" s="35">
        <v>121.5485517</v>
      </c>
      <c r="G78" s="37">
        <v>0.8831821057</v>
      </c>
      <c r="H78" s="38">
        <v>313.10489760000002</v>
      </c>
      <c r="I78" s="38">
        <v>126.0360161</v>
      </c>
      <c r="J78" s="39">
        <v>0.20407191350000001</v>
      </c>
      <c r="K78" s="40">
        <v>478.738696</v>
      </c>
      <c r="L78" s="38">
        <v>192.9795891</v>
      </c>
      <c r="M78" s="41">
        <v>0.29863329109999998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1804.353863</v>
      </c>
      <c r="F79" s="35">
        <v>137.35962499999999</v>
      </c>
      <c r="G79" s="37">
        <v>0.93869159020000004</v>
      </c>
      <c r="H79" s="38">
        <v>313.8487106</v>
      </c>
      <c r="I79" s="38">
        <v>135.7852025</v>
      </c>
      <c r="J79" s="39">
        <v>0.20756764589999999</v>
      </c>
      <c r="K79" s="40">
        <v>482.5155062</v>
      </c>
      <c r="L79" s="38">
        <v>211.79917800000001</v>
      </c>
      <c r="M79" s="41">
        <v>0.30968504130000002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1636.169369</v>
      </c>
      <c r="F80" s="35">
        <v>87.871506069999995</v>
      </c>
      <c r="G80" s="37">
        <v>0.82161955630000005</v>
      </c>
      <c r="H80" s="38">
        <v>305.8883055</v>
      </c>
      <c r="I80" s="38">
        <v>112.4827164</v>
      </c>
      <c r="J80" s="39">
        <v>0.17899638700000001</v>
      </c>
      <c r="K80" s="40">
        <v>472.61952589999999</v>
      </c>
      <c r="L80" s="38">
        <v>174.11311079999999</v>
      </c>
      <c r="M80" s="41">
        <v>0.2703479433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1788.406667</v>
      </c>
      <c r="F81" s="35">
        <v>159.49833960000001</v>
      </c>
      <c r="G81" s="37">
        <v>0.99558212410000002</v>
      </c>
      <c r="H81" s="38">
        <v>313.86501199999998</v>
      </c>
      <c r="I81" s="38">
        <v>143.36245779999999</v>
      </c>
      <c r="J81" s="39">
        <v>0.2192006544</v>
      </c>
      <c r="K81" s="40">
        <v>475.20633789999999</v>
      </c>
      <c r="L81" s="38">
        <v>215.25162520000001</v>
      </c>
      <c r="M81" s="41">
        <v>0.31618938320000001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1771.888179</v>
      </c>
      <c r="F82" s="35">
        <v>120.5484222</v>
      </c>
      <c r="G82" s="37">
        <v>0.87186767880000005</v>
      </c>
      <c r="H82" s="38">
        <v>319.42133799999999</v>
      </c>
      <c r="I82" s="38">
        <v>129.8996554</v>
      </c>
      <c r="J82" s="39">
        <v>0.1936393964</v>
      </c>
      <c r="K82" s="40">
        <v>542.4584595</v>
      </c>
      <c r="L82" s="38">
        <v>259.6396072</v>
      </c>
      <c r="M82" s="41">
        <v>0.35280939589999999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1529.905127</v>
      </c>
      <c r="F83" s="35">
        <v>65.835978560000001</v>
      </c>
      <c r="G83" s="37">
        <v>0.73334737139999995</v>
      </c>
      <c r="H83" s="38">
        <v>295.09181380000001</v>
      </c>
      <c r="I83" s="38">
        <v>92.578948929999996</v>
      </c>
      <c r="J83" s="39">
        <v>0.1587084067</v>
      </c>
      <c r="K83" s="40">
        <v>469.70677990000002</v>
      </c>
      <c r="L83" s="38">
        <v>148.7111932</v>
      </c>
      <c r="M83" s="41">
        <v>0.25279157720000001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1836.4112700000001</v>
      </c>
      <c r="F84" s="35">
        <v>120.22407819999999</v>
      </c>
      <c r="G84" s="37">
        <v>0.898272823</v>
      </c>
      <c r="H84" s="38">
        <v>318.79943070000002</v>
      </c>
      <c r="I84" s="38">
        <v>126.5690689</v>
      </c>
      <c r="J84" s="39">
        <v>0.20398660239999999</v>
      </c>
      <c r="K84" s="40">
        <v>548.07241869999996</v>
      </c>
      <c r="L84" s="38">
        <v>269.62901119999998</v>
      </c>
      <c r="M84" s="41">
        <v>0.38321305100000003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1838.3316830000001</v>
      </c>
      <c r="F85" s="35">
        <v>114.64739040000001</v>
      </c>
      <c r="G85" s="37">
        <v>0.90487807639999995</v>
      </c>
      <c r="H85" s="38">
        <v>320.12913209999999</v>
      </c>
      <c r="I85" s="38">
        <v>132.7204231</v>
      </c>
      <c r="J85" s="39">
        <v>0.19013891469999999</v>
      </c>
      <c r="K85" s="40">
        <v>528.89940339999998</v>
      </c>
      <c r="L85" s="38">
        <v>241.9662534</v>
      </c>
      <c r="M85" s="41">
        <v>0.33409718490000001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1870.5452359999999</v>
      </c>
      <c r="F86" s="35">
        <v>139.82324489999999</v>
      </c>
      <c r="G86" s="37">
        <v>0.92787827270000001</v>
      </c>
      <c r="H86" s="38">
        <v>318.67353589999999</v>
      </c>
      <c r="I86" s="38">
        <v>137.7145289</v>
      </c>
      <c r="J86" s="39">
        <v>0.212505518</v>
      </c>
      <c r="K86" s="40">
        <v>516.638554</v>
      </c>
      <c r="L86" s="38">
        <v>249.0738604</v>
      </c>
      <c r="M86" s="41">
        <v>0.35260507839999999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1724.15356</v>
      </c>
      <c r="F87" s="35">
        <v>142.18247679999999</v>
      </c>
      <c r="G87" s="37">
        <v>0.98573421699999997</v>
      </c>
      <c r="H87" s="38">
        <v>308.87189899999998</v>
      </c>
      <c r="I87" s="38">
        <v>131.95550650000001</v>
      </c>
      <c r="J87" s="39">
        <v>0.2065672455</v>
      </c>
      <c r="K87" s="40">
        <v>483.44042889999997</v>
      </c>
      <c r="L87" s="38">
        <v>207.90382199999999</v>
      </c>
      <c r="M87" s="41">
        <v>0.31556352500000001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1743.1194700000001</v>
      </c>
      <c r="F88" s="35">
        <v>97.913877299999996</v>
      </c>
      <c r="G88" s="37">
        <v>0.83313534369999998</v>
      </c>
      <c r="H88" s="38">
        <v>320.881642</v>
      </c>
      <c r="I88" s="38">
        <v>114.9376978</v>
      </c>
      <c r="J88" s="39">
        <v>0.1935466223</v>
      </c>
      <c r="K88" s="40">
        <v>539.66269269999998</v>
      </c>
      <c r="L88" s="38">
        <v>233.2752462</v>
      </c>
      <c r="M88" s="41">
        <v>0.34313900829999999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1790.5445850000001</v>
      </c>
      <c r="F89" s="35">
        <v>110.4638179</v>
      </c>
      <c r="G89" s="37">
        <v>0.88970249639999999</v>
      </c>
      <c r="H89" s="38">
        <v>316.97842200000002</v>
      </c>
      <c r="I89" s="38">
        <v>129.1285135</v>
      </c>
      <c r="J89" s="39">
        <v>0.19357108470000001</v>
      </c>
      <c r="K89" s="40">
        <v>505.14509720000001</v>
      </c>
      <c r="L89" s="38">
        <v>218.35158720000001</v>
      </c>
      <c r="M89" s="41">
        <v>0.3124755448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1851.433374</v>
      </c>
      <c r="F90" s="35">
        <v>156.5818841</v>
      </c>
      <c r="G90" s="37">
        <v>0.96754974000000005</v>
      </c>
      <c r="H90" s="38">
        <v>314.36474179999999</v>
      </c>
      <c r="I90" s="38">
        <v>143.85865960000001</v>
      </c>
      <c r="J90" s="39">
        <v>0.21584201650000001</v>
      </c>
      <c r="K90" s="40">
        <v>483.3229905</v>
      </c>
      <c r="L90" s="38">
        <v>226.6066807</v>
      </c>
      <c r="M90" s="41">
        <v>0.31986558279999999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9B23E69-C91C-414C-ACCD-117142B1A596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3A5CDC5D-2225-4626-ACCC-673BD4F27958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2E5F0E12-AF47-4CDC-855E-87F2D02B346E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5E1B9792-1605-4C23-A0CC-5E77D1949E9E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7B0DA061-FB81-4C01-A342-F3988C087F51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6B4ABABB-34E5-40E6-BB60-CBC60465C9BD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05319830-9621-4BEA-AE95-40ED04BCAB9E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7D3C8619-4012-4E7F-9CAD-B31CE84CDC73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A9BEF2BA-7BBF-4D31-9B16-BE17A3E2538E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33DD56FF-0DB1-41C2-9521-C661AFAE4DD7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14A56528-87DD-42F1-98B9-CB74E94D4C14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6C64B084-7C3A-4B57-A70B-B44CCFEDCE54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Y1001"/>
  <sheetViews>
    <sheetView workbookViewId="0"/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1643.0134937060718</v>
      </c>
      <c r="F3" s="35">
        <f t="shared" ref="F3:M3" si="0">SUMPRODUCT($D$4:$D$102, F$4:F$102)</f>
        <v>103.96432713895835</v>
      </c>
      <c r="G3" s="36">
        <f t="shared" si="0"/>
        <v>0.86664719321186279</v>
      </c>
      <c r="H3" s="35">
        <f t="shared" si="0"/>
        <v>135.0774806950615</v>
      </c>
      <c r="I3" s="35">
        <f t="shared" si="0"/>
        <v>28.063574929350921</v>
      </c>
      <c r="J3" s="36">
        <f t="shared" si="0"/>
        <v>5.2337523207199567E-2</v>
      </c>
      <c r="K3" s="35">
        <f t="shared" si="0"/>
        <v>196.46734505497253</v>
      </c>
      <c r="L3" s="35">
        <f t="shared" si="0"/>
        <v>37.978514708445871</v>
      </c>
      <c r="M3" s="36">
        <f t="shared" si="0"/>
        <v>4.2684265179582723E-2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1363.0966530000001</v>
      </c>
      <c r="F4" s="35">
        <v>48.400533680000002</v>
      </c>
      <c r="G4" s="37">
        <v>0.71288619539999998</v>
      </c>
      <c r="H4" s="38">
        <v>132.91012570000001</v>
      </c>
      <c r="I4" s="38">
        <v>13.83859749</v>
      </c>
      <c r="J4" s="39">
        <v>5.000779927E-2</v>
      </c>
      <c r="K4" s="40">
        <v>203.06385270000001</v>
      </c>
      <c r="L4" s="38">
        <v>16.536660959999999</v>
      </c>
      <c r="M4" s="41">
        <v>3.350225062E-2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1707.3498279999999</v>
      </c>
      <c r="F5" s="35">
        <v>92.817163660000006</v>
      </c>
      <c r="G5" s="37">
        <v>0.83530315899999996</v>
      </c>
      <c r="H5" s="38">
        <v>151.31313700000001</v>
      </c>
      <c r="I5" s="38">
        <v>22.288148589999999</v>
      </c>
      <c r="J5" s="39">
        <v>6.6626502719999994E-2</v>
      </c>
      <c r="K5" s="40">
        <v>224.36798809999999</v>
      </c>
      <c r="L5" s="38">
        <v>27.534069160000001</v>
      </c>
      <c r="M5" s="41">
        <v>4.9704915330000002E-2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1467.0661700000001</v>
      </c>
      <c r="F6" s="35">
        <v>77.99768152</v>
      </c>
      <c r="G6" s="37">
        <v>0.82776466360000001</v>
      </c>
      <c r="H6" s="38">
        <v>137.31367739999999</v>
      </c>
      <c r="I6" s="38">
        <v>24.702349089999998</v>
      </c>
      <c r="J6" s="39">
        <v>5.9286647230000003E-2</v>
      </c>
      <c r="K6" s="40">
        <v>186.25355640000001</v>
      </c>
      <c r="L6" s="38">
        <v>24.11553936</v>
      </c>
      <c r="M6" s="41">
        <v>3.4896602319999998E-2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1313.933612</v>
      </c>
      <c r="F7" s="35">
        <v>59.661576320000002</v>
      </c>
      <c r="G7" s="37">
        <v>0.7567470194</v>
      </c>
      <c r="H7" s="38">
        <v>129.295006</v>
      </c>
      <c r="I7" s="38">
        <v>25.727027459999999</v>
      </c>
      <c r="J7" s="39">
        <v>6.1157343900000001E-2</v>
      </c>
      <c r="K7" s="40">
        <v>179.74325289999999</v>
      </c>
      <c r="L7" s="38">
        <v>17.34269471</v>
      </c>
      <c r="M7" s="41">
        <v>1.7714646130000001E-2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1577.7432389999999</v>
      </c>
      <c r="F8" s="35">
        <v>82.458698029999994</v>
      </c>
      <c r="G8" s="37">
        <v>0.8132191312</v>
      </c>
      <c r="H8" s="38">
        <v>158.5572401</v>
      </c>
      <c r="I8" s="38">
        <v>21.013760609999999</v>
      </c>
      <c r="J8" s="39">
        <v>7.2428086459999999E-2</v>
      </c>
      <c r="K8" s="40">
        <v>212.93109269999999</v>
      </c>
      <c r="L8" s="38">
        <v>21.594397310000002</v>
      </c>
      <c r="M8" s="41">
        <v>4.2861754609999997E-2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1690.8260680000001</v>
      </c>
      <c r="F9" s="35">
        <v>126.54482539999999</v>
      </c>
      <c r="G9" s="37">
        <v>0.90581219850000005</v>
      </c>
      <c r="H9" s="38">
        <v>132.62561249999999</v>
      </c>
      <c r="I9" s="38">
        <v>32.897428130000002</v>
      </c>
      <c r="J9" s="39">
        <v>4.9288650310000001E-2</v>
      </c>
      <c r="K9" s="40">
        <v>191.59418669999999</v>
      </c>
      <c r="L9" s="38">
        <v>47.254394529999999</v>
      </c>
      <c r="M9" s="41">
        <v>4.554679943E-2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1796.2275649999999</v>
      </c>
      <c r="F10" s="35">
        <v>125.869157</v>
      </c>
      <c r="G10" s="37">
        <v>0.93123868089999995</v>
      </c>
      <c r="H10" s="38">
        <v>125.0064058</v>
      </c>
      <c r="I10" s="38">
        <v>32.723166890000002</v>
      </c>
      <c r="J10" s="39">
        <v>4.2083165450000001E-2</v>
      </c>
      <c r="K10" s="40">
        <v>199.75757200000001</v>
      </c>
      <c r="L10" s="38">
        <v>50.283578439999999</v>
      </c>
      <c r="M10" s="41">
        <v>4.729225385E-2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1776.1673949999999</v>
      </c>
      <c r="F11" s="35">
        <v>122.143496</v>
      </c>
      <c r="G11" s="37">
        <v>0.90878427159999997</v>
      </c>
      <c r="H11" s="38">
        <v>133.18205330000001</v>
      </c>
      <c r="I11" s="38">
        <v>32.565177579999997</v>
      </c>
      <c r="J11" s="39">
        <v>4.8488305349999997E-2</v>
      </c>
      <c r="K11" s="40">
        <v>205.6566943</v>
      </c>
      <c r="L11" s="38">
        <v>50.29353261</v>
      </c>
      <c r="M11" s="41">
        <v>5.0894447740000001E-2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1301.0902900000001</v>
      </c>
      <c r="F12" s="35">
        <v>48.962943269999997</v>
      </c>
      <c r="G12" s="37">
        <v>0.7383780311</v>
      </c>
      <c r="H12" s="38">
        <v>121.51006700000001</v>
      </c>
      <c r="I12" s="38">
        <v>12.849273009999999</v>
      </c>
      <c r="J12" s="39">
        <v>4.2987664100000003E-2</v>
      </c>
      <c r="K12" s="40">
        <v>205.75505269999999</v>
      </c>
      <c r="L12" s="38">
        <v>19.47828312</v>
      </c>
      <c r="M12" s="41">
        <v>4.1094185259999999E-2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1753.7391660000001</v>
      </c>
      <c r="F13" s="35">
        <v>98.694596000000004</v>
      </c>
      <c r="G13" s="37">
        <v>0.86757757619999998</v>
      </c>
      <c r="H13" s="38">
        <v>156.13481630000001</v>
      </c>
      <c r="I13" s="38">
        <v>25.787016009999999</v>
      </c>
      <c r="J13" s="39">
        <v>7.2967521450000003E-2</v>
      </c>
      <c r="K13" s="40">
        <v>218.92923500000001</v>
      </c>
      <c r="L13" s="38">
        <v>29.550228600000001</v>
      </c>
      <c r="M13" s="41">
        <v>5.2418833810000003E-2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1430.2888889999999</v>
      </c>
      <c r="F14" s="35">
        <v>54.724124719999999</v>
      </c>
      <c r="G14" s="37">
        <v>0.72273407899999997</v>
      </c>
      <c r="H14" s="38">
        <v>137.4897689</v>
      </c>
      <c r="I14" s="38">
        <v>16.761903289999999</v>
      </c>
      <c r="J14" s="39">
        <v>5.5640444999999997E-2</v>
      </c>
      <c r="K14" s="40">
        <v>194.74897279999999</v>
      </c>
      <c r="L14" s="38">
        <v>17.864459610000001</v>
      </c>
      <c r="M14" s="41">
        <v>3.0641385409999999E-2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1749.015744</v>
      </c>
      <c r="F15" s="35">
        <v>128.3981479</v>
      </c>
      <c r="G15" s="37">
        <v>0.92271131009999996</v>
      </c>
      <c r="H15" s="38">
        <v>143.79717439999999</v>
      </c>
      <c r="I15" s="38">
        <v>32.343507860000003</v>
      </c>
      <c r="J15" s="39">
        <v>5.8437124710000003E-2</v>
      </c>
      <c r="K15" s="40">
        <v>203.4144312</v>
      </c>
      <c r="L15" s="38">
        <v>47.152037999999997</v>
      </c>
      <c r="M15" s="41">
        <v>5.0165680849999998E-2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1616.5202280000001</v>
      </c>
      <c r="F16" s="35">
        <v>86.421854069999995</v>
      </c>
      <c r="G16" s="37">
        <v>0.79621347549999999</v>
      </c>
      <c r="H16" s="38">
        <v>137.1786281</v>
      </c>
      <c r="I16" s="38">
        <v>19.331372399999999</v>
      </c>
      <c r="J16" s="39">
        <v>5.3907215879999998E-2</v>
      </c>
      <c r="K16" s="40">
        <v>206.87312130000001</v>
      </c>
      <c r="L16" s="38">
        <v>26.25378804</v>
      </c>
      <c r="M16" s="41">
        <v>4.1819254909999999E-2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1579.44263</v>
      </c>
      <c r="F17" s="35">
        <v>114.05486519999999</v>
      </c>
      <c r="G17" s="37">
        <v>0.89909721300000001</v>
      </c>
      <c r="H17" s="38">
        <v>137.29546780000001</v>
      </c>
      <c r="I17" s="38">
        <v>31.585029169999999</v>
      </c>
      <c r="J17" s="39">
        <v>5.8030610259999997E-2</v>
      </c>
      <c r="K17" s="40">
        <v>186.89770279999999</v>
      </c>
      <c r="L17" s="38">
        <v>34.015802809999997</v>
      </c>
      <c r="M17" s="41">
        <v>4.0179435309999997E-2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1357.0710859999999</v>
      </c>
      <c r="F18" s="35">
        <v>62.621277480000003</v>
      </c>
      <c r="G18" s="37">
        <v>0.79193117840000005</v>
      </c>
      <c r="H18" s="38">
        <v>134.4391057</v>
      </c>
      <c r="I18" s="38">
        <v>25.15189977</v>
      </c>
      <c r="J18" s="39">
        <v>6.2763038960000003E-2</v>
      </c>
      <c r="K18" s="40">
        <v>179.17578589999999</v>
      </c>
      <c r="L18" s="38">
        <v>18.29695315</v>
      </c>
      <c r="M18" s="41">
        <v>2.2828385390000001E-2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974.96217809999996</v>
      </c>
      <c r="F19" s="35">
        <v>3.6584807869999998</v>
      </c>
      <c r="G19" s="37">
        <v>0.59845417059999995</v>
      </c>
      <c r="H19" s="38">
        <v>88.836405830000004</v>
      </c>
      <c r="I19" s="38">
        <v>1.2283234119999999</v>
      </c>
      <c r="J19" s="39">
        <v>2.3001601430000001E-2</v>
      </c>
      <c r="K19" s="40">
        <v>250.33078219999999</v>
      </c>
      <c r="L19" s="38">
        <v>5.6075345519999997</v>
      </c>
      <c r="M19" s="41">
        <v>4.3210509420000001E-2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1746.7138640000001</v>
      </c>
      <c r="F20" s="35">
        <v>115.08465080000001</v>
      </c>
      <c r="G20" s="37">
        <v>0.88258497579999995</v>
      </c>
      <c r="H20" s="38">
        <v>129.48379080000001</v>
      </c>
      <c r="I20" s="38">
        <v>32.602983430000002</v>
      </c>
      <c r="J20" s="39">
        <v>4.2419540450000001E-2</v>
      </c>
      <c r="K20" s="40">
        <v>196.51728629999999</v>
      </c>
      <c r="L20" s="38">
        <v>52.394888729999998</v>
      </c>
      <c r="M20" s="41">
        <v>4.6367684309999997E-2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1462.4879370000001</v>
      </c>
      <c r="F21" s="35">
        <v>60.442797370000001</v>
      </c>
      <c r="G21" s="37">
        <v>0.77644187620000005</v>
      </c>
      <c r="H21" s="38">
        <v>147.02507990000001</v>
      </c>
      <c r="I21" s="38">
        <v>16.81852503</v>
      </c>
      <c r="J21" s="39">
        <v>6.3007200769999994E-2</v>
      </c>
      <c r="K21" s="40">
        <v>204.7975107</v>
      </c>
      <c r="L21" s="38">
        <v>17.522687909999998</v>
      </c>
      <c r="M21" s="41">
        <v>3.678980934E-2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1769.846951</v>
      </c>
      <c r="F22" s="35">
        <v>104.5274478</v>
      </c>
      <c r="G22" s="37">
        <v>0.87650403840000002</v>
      </c>
      <c r="H22" s="38">
        <v>135.84668099999999</v>
      </c>
      <c r="I22" s="38">
        <v>25.551538900000001</v>
      </c>
      <c r="J22" s="39">
        <v>5.3496568619999997E-2</v>
      </c>
      <c r="K22" s="40">
        <v>212.63261969999999</v>
      </c>
      <c r="L22" s="38">
        <v>35.833968110000001</v>
      </c>
      <c r="M22" s="41">
        <v>4.8737282290000003E-2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1696.124061</v>
      </c>
      <c r="F23" s="35">
        <v>96.024208689999995</v>
      </c>
      <c r="G23" s="37">
        <v>0.79339467159999999</v>
      </c>
      <c r="H23" s="38">
        <v>119.8174472</v>
      </c>
      <c r="I23" s="38">
        <v>25.093027930000002</v>
      </c>
      <c r="J23" s="39">
        <v>3.5006376610000001E-2</v>
      </c>
      <c r="K23" s="40">
        <v>200.1761703</v>
      </c>
      <c r="L23" s="38">
        <v>41.618014100000003</v>
      </c>
      <c r="M23" s="41">
        <v>4.0900469080000001E-2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1588.75675</v>
      </c>
      <c r="F24" s="35">
        <v>79.37221255</v>
      </c>
      <c r="G24" s="37">
        <v>0.81003328799999996</v>
      </c>
      <c r="H24" s="38">
        <v>143.48333740000001</v>
      </c>
      <c r="I24" s="38">
        <v>20.454038480000001</v>
      </c>
      <c r="J24" s="39">
        <v>5.6334775480000002E-2</v>
      </c>
      <c r="K24" s="40">
        <v>195.85664940000001</v>
      </c>
      <c r="L24" s="38">
        <v>26.63871112</v>
      </c>
      <c r="M24" s="41">
        <v>3.5981013690000001E-2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1782.8773900000001</v>
      </c>
      <c r="F25" s="35">
        <v>111.5831163</v>
      </c>
      <c r="G25" s="37">
        <v>0.89245630610000004</v>
      </c>
      <c r="H25" s="38">
        <v>121.78109360000001</v>
      </c>
      <c r="I25" s="38">
        <v>29.938749649999998</v>
      </c>
      <c r="J25" s="39">
        <v>3.7051523789999999E-2</v>
      </c>
      <c r="K25" s="40">
        <v>200.34964529999999</v>
      </c>
      <c r="L25" s="38">
        <v>48.436820650000001</v>
      </c>
      <c r="M25" s="41">
        <v>4.7815037689999999E-2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1663.716676</v>
      </c>
      <c r="F26" s="35">
        <v>81.927593709999996</v>
      </c>
      <c r="G26" s="37">
        <v>0.79152922469999998</v>
      </c>
      <c r="H26" s="38">
        <v>115.07004999999999</v>
      </c>
      <c r="I26" s="38">
        <v>20.48456964</v>
      </c>
      <c r="J26" s="39">
        <v>2.9327057180000001E-2</v>
      </c>
      <c r="K26" s="40">
        <v>206.6913697</v>
      </c>
      <c r="L26" s="38">
        <v>40.142580219999999</v>
      </c>
      <c r="M26" s="41">
        <v>4.6406136119999997E-2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1747.3548169999999</v>
      </c>
      <c r="F27" s="35">
        <v>96.36246362</v>
      </c>
      <c r="G27" s="37">
        <v>0.84331072929999995</v>
      </c>
      <c r="H27" s="38">
        <v>119.4811934</v>
      </c>
      <c r="I27" s="38">
        <v>24.50364823</v>
      </c>
      <c r="J27" s="39">
        <v>3.4130850210000001E-2</v>
      </c>
      <c r="K27" s="40">
        <v>201.3046166</v>
      </c>
      <c r="L27" s="38">
        <v>43.850271939999999</v>
      </c>
      <c r="M27" s="41">
        <v>4.6436589950000003E-2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1707.263365</v>
      </c>
      <c r="F28" s="35">
        <v>104.85726819999999</v>
      </c>
      <c r="G28" s="37">
        <v>0.83347236790000001</v>
      </c>
      <c r="H28" s="38">
        <v>125.1528461</v>
      </c>
      <c r="I28" s="38">
        <v>25.988855269999998</v>
      </c>
      <c r="J28" s="39">
        <v>4.2146589810000003E-2</v>
      </c>
      <c r="K28" s="40">
        <v>206.5229483</v>
      </c>
      <c r="L28" s="38">
        <v>40.68826885</v>
      </c>
      <c r="M28" s="41">
        <v>4.5221389930000001E-2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1637.134221</v>
      </c>
      <c r="F29" s="35">
        <v>110.5458888</v>
      </c>
      <c r="G29" s="37">
        <v>0.88211003320000003</v>
      </c>
      <c r="H29" s="38">
        <v>134.50035059999999</v>
      </c>
      <c r="I29" s="38">
        <v>28.095959520000001</v>
      </c>
      <c r="J29" s="39">
        <v>5.1112702060000001E-2</v>
      </c>
      <c r="K29" s="40">
        <v>189.16542910000001</v>
      </c>
      <c r="L29" s="38">
        <v>39.738831949999998</v>
      </c>
      <c r="M29" s="41">
        <v>4.1160034099999999E-2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1734.2322119999999</v>
      </c>
      <c r="F30" s="35">
        <v>90.898373559999996</v>
      </c>
      <c r="G30" s="37">
        <v>0.85610224859999995</v>
      </c>
      <c r="H30" s="38">
        <v>157.55625169999999</v>
      </c>
      <c r="I30" s="38">
        <v>23.216559549999999</v>
      </c>
      <c r="J30" s="39">
        <v>7.4983310359999999E-2</v>
      </c>
      <c r="K30" s="40">
        <v>219.8103486</v>
      </c>
      <c r="L30" s="38">
        <v>25.386103009999999</v>
      </c>
      <c r="M30" s="41">
        <v>5.1690657030000003E-2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1694.7356239999999</v>
      </c>
      <c r="F31" s="35">
        <v>80.826435520000004</v>
      </c>
      <c r="G31" s="37">
        <v>0.78264482170000005</v>
      </c>
      <c r="H31" s="38">
        <v>111.6699093</v>
      </c>
      <c r="I31" s="38">
        <v>16.79137931</v>
      </c>
      <c r="J31" s="39">
        <v>2.391870816E-2</v>
      </c>
      <c r="K31" s="40">
        <v>209.15148260000001</v>
      </c>
      <c r="L31" s="38">
        <v>35.177865740000001</v>
      </c>
      <c r="M31" s="41">
        <v>3.9462686849999998E-2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1385.081854</v>
      </c>
      <c r="F32" s="35">
        <v>54.84654012</v>
      </c>
      <c r="G32" s="37">
        <v>0.77477876879999996</v>
      </c>
      <c r="H32" s="38">
        <v>135.21890669999999</v>
      </c>
      <c r="I32" s="38">
        <v>18.993684819999999</v>
      </c>
      <c r="J32" s="39">
        <v>5.6643755609999999E-2</v>
      </c>
      <c r="K32" s="40">
        <v>185.9008134</v>
      </c>
      <c r="L32" s="38">
        <v>19.647294380000002</v>
      </c>
      <c r="M32" s="41">
        <v>2.8441019120000001E-2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1594.6107079999999</v>
      </c>
      <c r="F33" s="35">
        <v>81.984940809999998</v>
      </c>
      <c r="G33" s="37">
        <v>0.80137801210000004</v>
      </c>
      <c r="H33" s="38">
        <v>145.5558877</v>
      </c>
      <c r="I33" s="38">
        <v>18.28340635</v>
      </c>
      <c r="J33" s="39">
        <v>6.2311826090000001E-2</v>
      </c>
      <c r="K33" s="40">
        <v>208.58859440000001</v>
      </c>
      <c r="L33" s="38">
        <v>22.34764633</v>
      </c>
      <c r="M33" s="41">
        <v>4.2040820749999999E-2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1324.6874170000001</v>
      </c>
      <c r="F34" s="35">
        <v>48.552408649999997</v>
      </c>
      <c r="G34" s="37">
        <v>0.74422631620000002</v>
      </c>
      <c r="H34" s="38">
        <v>119.56782</v>
      </c>
      <c r="I34" s="38">
        <v>16.73277831</v>
      </c>
      <c r="J34" s="39">
        <v>4.6225162239999999E-2</v>
      </c>
      <c r="K34" s="40">
        <v>194.9312395</v>
      </c>
      <c r="L34" s="38">
        <v>18.802629710000001</v>
      </c>
      <c r="M34" s="41">
        <v>3.1504892290000003E-2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1736.12753</v>
      </c>
      <c r="F35" s="35">
        <v>107.25484779999999</v>
      </c>
      <c r="G35" s="37">
        <v>0.87229260450000001</v>
      </c>
      <c r="H35" s="38">
        <v>128.66548460000001</v>
      </c>
      <c r="I35" s="38">
        <v>29.568958519999999</v>
      </c>
      <c r="J35" s="39">
        <v>3.8775925289999999E-2</v>
      </c>
      <c r="K35" s="40">
        <v>197.17303290000001</v>
      </c>
      <c r="L35" s="38">
        <v>50.200642160000001</v>
      </c>
      <c r="M35" s="41">
        <v>4.5691402050000003E-2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1503.195183</v>
      </c>
      <c r="F36" s="35">
        <v>75.665266279999997</v>
      </c>
      <c r="G36" s="37">
        <v>0.77206774489999996</v>
      </c>
      <c r="H36" s="38">
        <v>143.6587346</v>
      </c>
      <c r="I36" s="38">
        <v>16.806921339999999</v>
      </c>
      <c r="J36" s="39">
        <v>5.9890749370000003E-2</v>
      </c>
      <c r="K36" s="40">
        <v>200.35638410000001</v>
      </c>
      <c r="L36" s="38">
        <v>20.675635669999998</v>
      </c>
      <c r="M36" s="41">
        <v>3.6526953420000001E-2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1729.9647829999999</v>
      </c>
      <c r="F37" s="35">
        <v>105.96652760000001</v>
      </c>
      <c r="G37" s="37">
        <v>0.890554603</v>
      </c>
      <c r="H37" s="38">
        <v>152.71574960000001</v>
      </c>
      <c r="I37" s="38">
        <v>26.69166646</v>
      </c>
      <c r="J37" s="39">
        <v>6.7505678769999994E-2</v>
      </c>
      <c r="K37" s="40">
        <v>212.35630420000001</v>
      </c>
      <c r="L37" s="38">
        <v>35.955533840000001</v>
      </c>
      <c r="M37" s="41">
        <v>5.1807898599999999E-2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1379.772894</v>
      </c>
      <c r="F38" s="35">
        <v>86.057722089999999</v>
      </c>
      <c r="G38" s="37">
        <v>0.79329686560000001</v>
      </c>
      <c r="H38" s="38">
        <v>127.527784</v>
      </c>
      <c r="I38" s="38">
        <v>22.367759899999999</v>
      </c>
      <c r="J38" s="39">
        <v>4.7714510420000002E-2</v>
      </c>
      <c r="K38" s="40">
        <v>175.38506570000001</v>
      </c>
      <c r="L38" s="38">
        <v>22.23108568</v>
      </c>
      <c r="M38" s="41">
        <v>2.6520746679999999E-2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1275.3731419999999</v>
      </c>
      <c r="F39" s="35">
        <v>46.572317079999998</v>
      </c>
      <c r="G39" s="37">
        <v>0.71468934589999999</v>
      </c>
      <c r="H39" s="38">
        <v>118.72154279999999</v>
      </c>
      <c r="I39" s="38">
        <v>20.95552649</v>
      </c>
      <c r="J39" s="39">
        <v>5.3738396170000001E-2</v>
      </c>
      <c r="K39" s="40">
        <v>177.60611449999999</v>
      </c>
      <c r="L39" s="38">
        <v>15.92360425</v>
      </c>
      <c r="M39" s="41">
        <v>1.2418276109999999E-2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1765.148569</v>
      </c>
      <c r="F40" s="35">
        <v>150.43233319999999</v>
      </c>
      <c r="G40" s="37">
        <v>0.94248842099999997</v>
      </c>
      <c r="H40" s="38">
        <v>135.6984937</v>
      </c>
      <c r="I40" s="38">
        <v>37.759036680000001</v>
      </c>
      <c r="J40" s="39">
        <v>5.0502205940000003E-2</v>
      </c>
      <c r="K40" s="40">
        <v>194.8811451</v>
      </c>
      <c r="L40" s="38">
        <v>56.858921479999999</v>
      </c>
      <c r="M40" s="41">
        <v>4.7978781800000002E-2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1113.1934000000001</v>
      </c>
      <c r="F41" s="35">
        <v>12.227017310000001</v>
      </c>
      <c r="G41" s="37">
        <v>0.59297121890000004</v>
      </c>
      <c r="H41" s="38">
        <v>99.200299819999998</v>
      </c>
      <c r="I41" s="38">
        <v>5.3184280399999997</v>
      </c>
      <c r="J41" s="39">
        <v>2.8228314099999999E-2</v>
      </c>
      <c r="K41" s="40">
        <v>220.44493499999999</v>
      </c>
      <c r="L41" s="38">
        <v>10.49066429</v>
      </c>
      <c r="M41" s="41">
        <v>3.7257043740000002E-2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1282.3824460000001</v>
      </c>
      <c r="F42" s="35">
        <v>53.233291530000002</v>
      </c>
      <c r="G42" s="37">
        <v>0.7378179936</v>
      </c>
      <c r="H42" s="38">
        <v>129.30175109999999</v>
      </c>
      <c r="I42" s="38">
        <v>29.19944954</v>
      </c>
      <c r="J42" s="39">
        <v>6.5511083600000006E-2</v>
      </c>
      <c r="K42" s="40">
        <v>182.7573247</v>
      </c>
      <c r="L42" s="38">
        <v>16.010027409999999</v>
      </c>
      <c r="M42" s="41">
        <v>1.386954516E-2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1753.590698</v>
      </c>
      <c r="F43" s="35">
        <v>106.2549097</v>
      </c>
      <c r="G43" s="37">
        <v>0.88538339580000003</v>
      </c>
      <c r="H43" s="38">
        <v>137.90377240000001</v>
      </c>
      <c r="I43" s="38">
        <v>27.493778710000001</v>
      </c>
      <c r="J43" s="39">
        <v>5.4289002570000001E-2</v>
      </c>
      <c r="K43" s="40">
        <v>209.5773016</v>
      </c>
      <c r="L43" s="38">
        <v>38.980291459999997</v>
      </c>
      <c r="M43" s="41">
        <v>4.9768921729999999E-2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1657.1354739999999</v>
      </c>
      <c r="F44" s="35">
        <v>104.5845789</v>
      </c>
      <c r="G44" s="37">
        <v>0.876723315</v>
      </c>
      <c r="H44" s="38">
        <v>132.44724840000001</v>
      </c>
      <c r="I44" s="38">
        <v>28.315064759999999</v>
      </c>
      <c r="J44" s="39">
        <v>4.490623036E-2</v>
      </c>
      <c r="K44" s="40">
        <v>190.08466530000001</v>
      </c>
      <c r="L44" s="38">
        <v>46.634667630000003</v>
      </c>
      <c r="M44" s="41">
        <v>4.605716269E-2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1747.4913799999999</v>
      </c>
      <c r="F45" s="35">
        <v>122.3167428</v>
      </c>
      <c r="G45" s="37">
        <v>0.94399523939999996</v>
      </c>
      <c r="H45" s="38">
        <v>134.36590240000001</v>
      </c>
      <c r="I45" s="38">
        <v>32.336789320000001</v>
      </c>
      <c r="J45" s="39">
        <v>4.921928725E-2</v>
      </c>
      <c r="K45" s="40">
        <v>196.29243299999999</v>
      </c>
      <c r="L45" s="38">
        <v>53.042600440000001</v>
      </c>
      <c r="M45" s="41">
        <v>5.1073393539999998E-2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1758.414765</v>
      </c>
      <c r="F46" s="35">
        <v>106.89224729999999</v>
      </c>
      <c r="G46" s="37">
        <v>0.87943193819999999</v>
      </c>
      <c r="H46" s="38">
        <v>155.58560220000001</v>
      </c>
      <c r="I46" s="38">
        <v>26.69990902</v>
      </c>
      <c r="J46" s="39">
        <v>7.1452501680000002E-2</v>
      </c>
      <c r="K46" s="40">
        <v>217.3839984</v>
      </c>
      <c r="L46" s="38">
        <v>33.501956079999999</v>
      </c>
      <c r="M46" s="41">
        <v>5.2664410520000003E-2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1442.9582809999999</v>
      </c>
      <c r="F47" s="35">
        <v>79.335872030000004</v>
      </c>
      <c r="G47" s="37">
        <v>0.83614378330000005</v>
      </c>
      <c r="H47" s="38">
        <v>138.26876859999999</v>
      </c>
      <c r="I47" s="38">
        <v>26.09211955</v>
      </c>
      <c r="J47" s="39">
        <v>6.201469481E-2</v>
      </c>
      <c r="K47" s="40">
        <v>183.58099229999999</v>
      </c>
      <c r="L47" s="38">
        <v>23.495275639999999</v>
      </c>
      <c r="M47" s="41">
        <v>3.1573520639999998E-2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1408.6441239999999</v>
      </c>
      <c r="F48" s="35">
        <v>90.926488300000003</v>
      </c>
      <c r="G48" s="37">
        <v>0.84110054109999999</v>
      </c>
      <c r="H48" s="38">
        <v>132.17566070000001</v>
      </c>
      <c r="I48" s="38">
        <v>28.242372889999999</v>
      </c>
      <c r="J48" s="39">
        <v>5.7234731060000002E-2</v>
      </c>
      <c r="K48" s="40">
        <v>178.68383259999999</v>
      </c>
      <c r="L48" s="38">
        <v>23.312178129999999</v>
      </c>
      <c r="M48" s="41">
        <v>2.8519822340000001E-2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1779.44111</v>
      </c>
      <c r="F49" s="35">
        <v>107.8047389</v>
      </c>
      <c r="G49" s="37">
        <v>0.8851337011</v>
      </c>
      <c r="H49" s="38">
        <v>125.14662610000001</v>
      </c>
      <c r="I49" s="38">
        <v>30.017695809999999</v>
      </c>
      <c r="J49" s="39">
        <v>3.8753752820000001E-2</v>
      </c>
      <c r="K49" s="40">
        <v>201.31117359999999</v>
      </c>
      <c r="L49" s="38">
        <v>49.197969149999999</v>
      </c>
      <c r="M49" s="41">
        <v>4.7985155969999999E-2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1739.7362539999999</v>
      </c>
      <c r="F50" s="35">
        <v>103.2697117</v>
      </c>
      <c r="G50" s="37">
        <v>0.89237917320000004</v>
      </c>
      <c r="H50" s="38">
        <v>159.92647980000001</v>
      </c>
      <c r="I50" s="38">
        <v>26.115286730000001</v>
      </c>
      <c r="J50" s="39">
        <v>7.5319134819999994E-2</v>
      </c>
      <c r="K50" s="40">
        <v>217.29037020000001</v>
      </c>
      <c r="L50" s="38">
        <v>31.58694096</v>
      </c>
      <c r="M50" s="41">
        <v>5.3839220399999999E-2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1558.27369</v>
      </c>
      <c r="F51" s="35">
        <v>82.199185279999995</v>
      </c>
      <c r="G51" s="37">
        <v>0.81393193239999995</v>
      </c>
      <c r="H51" s="38">
        <v>153.41042719999999</v>
      </c>
      <c r="I51" s="38">
        <v>19.19528408</v>
      </c>
      <c r="J51" s="39">
        <v>6.8137443450000001E-2</v>
      </c>
      <c r="K51" s="40">
        <v>214.51451900000001</v>
      </c>
      <c r="L51" s="38">
        <v>22.183881</v>
      </c>
      <c r="M51" s="41">
        <v>4.4246260000000003E-2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1575.3074300000001</v>
      </c>
      <c r="F52" s="35">
        <v>83.541521119999999</v>
      </c>
      <c r="G52" s="37">
        <v>0.82533233829999997</v>
      </c>
      <c r="H52" s="38">
        <v>155.34534529999999</v>
      </c>
      <c r="I52" s="38">
        <v>21.45490251</v>
      </c>
      <c r="J52" s="39">
        <v>6.9801661530000003E-2</v>
      </c>
      <c r="K52" s="40">
        <v>208.9509286</v>
      </c>
      <c r="L52" s="38">
        <v>22.166613720000001</v>
      </c>
      <c r="M52" s="41">
        <v>4.1234610050000002E-2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1682.638355</v>
      </c>
      <c r="F53" s="35">
        <v>81.327300690000001</v>
      </c>
      <c r="G53" s="37">
        <v>0.79342695910000005</v>
      </c>
      <c r="H53" s="38">
        <v>117.2570758</v>
      </c>
      <c r="I53" s="38">
        <v>20.379411269999999</v>
      </c>
      <c r="J53" s="39">
        <v>3.1486399169999998E-2</v>
      </c>
      <c r="K53" s="40">
        <v>202.75183509999999</v>
      </c>
      <c r="L53" s="38">
        <v>39.456398059999998</v>
      </c>
      <c r="M53" s="41">
        <v>4.5478167710000003E-2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1710.606219</v>
      </c>
      <c r="F54" s="35">
        <v>108.721744</v>
      </c>
      <c r="G54" s="37">
        <v>0.89476783250000003</v>
      </c>
      <c r="H54" s="38">
        <v>131.8044956</v>
      </c>
      <c r="I54" s="38">
        <v>29.826777839999998</v>
      </c>
      <c r="J54" s="39">
        <v>4.3818162690000002E-2</v>
      </c>
      <c r="K54" s="40">
        <v>194.10414890000001</v>
      </c>
      <c r="L54" s="38">
        <v>52.240879919999998</v>
      </c>
      <c r="M54" s="41">
        <v>4.8862425170000001E-2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1788.1986910000001</v>
      </c>
      <c r="F55" s="35">
        <v>121.1528271</v>
      </c>
      <c r="G55" s="37">
        <v>0.92220637179999998</v>
      </c>
      <c r="H55" s="38">
        <v>138.26421999999999</v>
      </c>
      <c r="I55" s="38">
        <v>30.398325679999999</v>
      </c>
      <c r="J55" s="39">
        <v>5.5138644979999998E-2</v>
      </c>
      <c r="K55" s="40">
        <v>208.48977790000001</v>
      </c>
      <c r="L55" s="38">
        <v>44.657550860000001</v>
      </c>
      <c r="M55" s="41">
        <v>5.1950890999999999E-2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1735.1104170000001</v>
      </c>
      <c r="F56" s="35">
        <v>113.0355484</v>
      </c>
      <c r="G56" s="37">
        <v>0.89574958819999995</v>
      </c>
      <c r="H56" s="38">
        <v>130.83016739999999</v>
      </c>
      <c r="I56" s="38">
        <v>29.607514909999999</v>
      </c>
      <c r="J56" s="39">
        <v>4.1183606509999998E-2</v>
      </c>
      <c r="K56" s="40">
        <v>191.71934719999999</v>
      </c>
      <c r="L56" s="38">
        <v>53.070681520000001</v>
      </c>
      <c r="M56" s="41">
        <v>4.7686900050000001E-2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1541.282911</v>
      </c>
      <c r="F57" s="35">
        <v>111.2532987</v>
      </c>
      <c r="G57" s="37">
        <v>0.89941003220000004</v>
      </c>
      <c r="H57" s="38">
        <v>137.8828465</v>
      </c>
      <c r="I57" s="38">
        <v>31.881120589999998</v>
      </c>
      <c r="J57" s="39">
        <v>5.9369790140000003E-2</v>
      </c>
      <c r="K57" s="40">
        <v>186.96287599999999</v>
      </c>
      <c r="L57" s="38">
        <v>32.05148878</v>
      </c>
      <c r="M57" s="41">
        <v>3.8513787899999999E-2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1661.4547869999999</v>
      </c>
      <c r="F58" s="35">
        <v>92.004652309999997</v>
      </c>
      <c r="G58" s="37">
        <v>0.80481645909999999</v>
      </c>
      <c r="H58" s="38">
        <v>115.5517169</v>
      </c>
      <c r="I58" s="38">
        <v>23.307752610000001</v>
      </c>
      <c r="J58" s="39">
        <v>3.2950448799999997E-2</v>
      </c>
      <c r="K58" s="40">
        <v>203.0508964</v>
      </c>
      <c r="L58" s="38">
        <v>42.208700659999998</v>
      </c>
      <c r="M58" s="41">
        <v>4.6553701580000002E-2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1555.6186700000001</v>
      </c>
      <c r="F59" s="35">
        <v>81.42380009</v>
      </c>
      <c r="G59" s="37">
        <v>0.82289141560000001</v>
      </c>
      <c r="H59" s="38">
        <v>137.97055549999999</v>
      </c>
      <c r="I59" s="38">
        <v>23.422036169999998</v>
      </c>
      <c r="J59" s="39">
        <v>5.488227281E-2</v>
      </c>
      <c r="K59" s="40">
        <v>190.35791760000001</v>
      </c>
      <c r="L59" s="38">
        <v>28.34601898</v>
      </c>
      <c r="M59" s="41">
        <v>3.7124435890000002E-2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1412.846491</v>
      </c>
      <c r="F60" s="35">
        <v>84.025719309999999</v>
      </c>
      <c r="G60" s="37">
        <v>0.85350932940000002</v>
      </c>
      <c r="H60" s="38">
        <v>135.86244869999999</v>
      </c>
      <c r="I60" s="38">
        <v>30.312679620000001</v>
      </c>
      <c r="J60" s="39">
        <v>6.4650983819999994E-2</v>
      </c>
      <c r="K60" s="40">
        <v>178.05773769999999</v>
      </c>
      <c r="L60" s="38">
        <v>20.834159140000001</v>
      </c>
      <c r="M60" s="41">
        <v>2.624033609E-2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1466.632805</v>
      </c>
      <c r="F61" s="35">
        <v>68.345975920000001</v>
      </c>
      <c r="G61" s="37">
        <v>0.7679641264</v>
      </c>
      <c r="H61" s="38">
        <v>134.07055399999999</v>
      </c>
      <c r="I61" s="38">
        <v>14.72579646</v>
      </c>
      <c r="J61" s="39">
        <v>5.2391340959999998E-2</v>
      </c>
      <c r="K61" s="40">
        <v>199.19609589999999</v>
      </c>
      <c r="L61" s="38">
        <v>20.083190200000001</v>
      </c>
      <c r="M61" s="41">
        <v>4.0840671750000002E-2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1660.7439890000001</v>
      </c>
      <c r="F62" s="35">
        <v>110.97424700000001</v>
      </c>
      <c r="G62" s="37">
        <v>0.87444201430000001</v>
      </c>
      <c r="H62" s="38">
        <v>130.735389</v>
      </c>
      <c r="I62" s="38">
        <v>28.01355672</v>
      </c>
      <c r="J62" s="39">
        <v>4.1646959599999998E-2</v>
      </c>
      <c r="K62" s="40">
        <v>188.65814359999999</v>
      </c>
      <c r="L62" s="38">
        <v>49.036046079999998</v>
      </c>
      <c r="M62" s="41">
        <v>4.4852671019999998E-2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1459.156911</v>
      </c>
      <c r="F63" s="35">
        <v>90.96701994</v>
      </c>
      <c r="G63" s="37">
        <v>0.85913706059999995</v>
      </c>
      <c r="H63" s="38">
        <v>135.8184631</v>
      </c>
      <c r="I63" s="38">
        <v>27.144036010000001</v>
      </c>
      <c r="J63" s="39">
        <v>5.8248803549999999E-2</v>
      </c>
      <c r="K63" s="40">
        <v>183.4723515</v>
      </c>
      <c r="L63" s="38">
        <v>25.40070515</v>
      </c>
      <c r="M63" s="41">
        <v>3.4512226680000001E-2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1633.1818920000001</v>
      </c>
      <c r="F64" s="35">
        <v>96.133733750000005</v>
      </c>
      <c r="G64" s="37">
        <v>0.84271397250000002</v>
      </c>
      <c r="H64" s="38">
        <v>145.35922489999999</v>
      </c>
      <c r="I64" s="38">
        <v>24.67604609</v>
      </c>
      <c r="J64" s="39">
        <v>5.852165543E-2</v>
      </c>
      <c r="K64" s="40">
        <v>203.48033179999999</v>
      </c>
      <c r="L64" s="38">
        <v>34.985252289999998</v>
      </c>
      <c r="M64" s="41">
        <v>4.49227679E-2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1819.805108</v>
      </c>
      <c r="F65" s="35">
        <v>116.6524043</v>
      </c>
      <c r="G65" s="37">
        <v>0.92830377419999999</v>
      </c>
      <c r="H65" s="38">
        <v>147.47954609999999</v>
      </c>
      <c r="I65" s="38">
        <v>27.94423475</v>
      </c>
      <c r="J65" s="39">
        <v>6.7047977659999994E-2</v>
      </c>
      <c r="K65" s="40">
        <v>220.1493246</v>
      </c>
      <c r="L65" s="38">
        <v>32.511720850000003</v>
      </c>
      <c r="M65" s="41">
        <v>5.3388114840000001E-2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1421.5940169999999</v>
      </c>
      <c r="F66" s="35">
        <v>83.180974050000003</v>
      </c>
      <c r="G66" s="37">
        <v>0.84876241590000001</v>
      </c>
      <c r="H66" s="38">
        <v>137.02297540000001</v>
      </c>
      <c r="I66" s="38">
        <v>28.521768900000001</v>
      </c>
      <c r="J66" s="39">
        <v>6.3485744090000004E-2</v>
      </c>
      <c r="K66" s="40">
        <v>178.47853520000001</v>
      </c>
      <c r="L66" s="38">
        <v>21.004038569999999</v>
      </c>
      <c r="M66" s="41">
        <v>2.7943857060000001E-2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1776.293803</v>
      </c>
      <c r="F67" s="35">
        <v>127.8847998</v>
      </c>
      <c r="G67" s="37">
        <v>0.93361607000000002</v>
      </c>
      <c r="H67" s="38">
        <v>136.1115987</v>
      </c>
      <c r="I67" s="38">
        <v>33.394105430000003</v>
      </c>
      <c r="J67" s="39">
        <v>5.1723750780000001E-2</v>
      </c>
      <c r="K67" s="40">
        <v>202.3428433</v>
      </c>
      <c r="L67" s="38">
        <v>51.57327042</v>
      </c>
      <c r="M67" s="41">
        <v>5.1681117130000002E-2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1770.5610019999999</v>
      </c>
      <c r="F68" s="35">
        <v>120.92251520000001</v>
      </c>
      <c r="G68" s="37">
        <v>0.91731344250000002</v>
      </c>
      <c r="H68" s="38">
        <v>144.956872</v>
      </c>
      <c r="I68" s="38">
        <v>29.499611519999998</v>
      </c>
      <c r="J68" s="39">
        <v>6.070696355E-2</v>
      </c>
      <c r="K68" s="40">
        <v>209.51617880000001</v>
      </c>
      <c r="L68" s="38">
        <v>43.2964889</v>
      </c>
      <c r="M68" s="41">
        <v>5.2063718330000001E-2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1727.3639700000001</v>
      </c>
      <c r="F69" s="35">
        <v>102.7741503</v>
      </c>
      <c r="G69" s="37">
        <v>0.83865379340000001</v>
      </c>
      <c r="H69" s="38">
        <v>131.2728559</v>
      </c>
      <c r="I69" s="38">
        <v>26.19753132</v>
      </c>
      <c r="J69" s="39">
        <v>4.7329422830000002E-2</v>
      </c>
      <c r="K69" s="40">
        <v>206.43531440000001</v>
      </c>
      <c r="L69" s="38">
        <v>38.392640299999997</v>
      </c>
      <c r="M69" s="41">
        <v>4.4704832950000002E-2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1746.6866789999999</v>
      </c>
      <c r="F70" s="35">
        <v>132.55414099999999</v>
      </c>
      <c r="G70" s="37">
        <v>0.92628517960000001</v>
      </c>
      <c r="H70" s="38">
        <v>130.36005</v>
      </c>
      <c r="I70" s="38">
        <v>31.131265259999999</v>
      </c>
      <c r="J70" s="39">
        <v>4.1097308380000003E-2</v>
      </c>
      <c r="K70" s="40">
        <v>188.1434228</v>
      </c>
      <c r="L70" s="38">
        <v>55.046370789999997</v>
      </c>
      <c r="M70" s="41">
        <v>4.6506687390000002E-2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1297.4635720000001</v>
      </c>
      <c r="F71" s="35">
        <v>64.620596030000002</v>
      </c>
      <c r="G71" s="37">
        <v>0.74157363350000005</v>
      </c>
      <c r="H71" s="38">
        <v>130.2715091</v>
      </c>
      <c r="I71" s="38">
        <v>26.729772759999999</v>
      </c>
      <c r="J71" s="39">
        <v>5.9865772759999998E-2</v>
      </c>
      <c r="K71" s="40">
        <v>174.0674995</v>
      </c>
      <c r="L71" s="38">
        <v>15.154609389999999</v>
      </c>
      <c r="M71" s="41">
        <v>1.505010367E-2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1197.3912499999999</v>
      </c>
      <c r="F72" s="35">
        <v>32.988616180000001</v>
      </c>
      <c r="G72" s="37">
        <v>0.67691823849999999</v>
      </c>
      <c r="H72" s="38">
        <v>111.1913718</v>
      </c>
      <c r="I72" s="38">
        <v>10.96166258</v>
      </c>
      <c r="J72" s="39">
        <v>3.7839657159999998E-2</v>
      </c>
      <c r="K72" s="40">
        <v>198.62148250000001</v>
      </c>
      <c r="L72" s="38">
        <v>15.17410507</v>
      </c>
      <c r="M72" s="41">
        <v>3.4089767049999997E-2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1737.186884</v>
      </c>
      <c r="F73" s="35">
        <v>99.025578640000006</v>
      </c>
      <c r="G73" s="37">
        <v>0.86375638389999998</v>
      </c>
      <c r="H73" s="38">
        <v>144.46881909999999</v>
      </c>
      <c r="I73" s="38">
        <v>25.115311380000001</v>
      </c>
      <c r="J73" s="39">
        <v>6.0608879640000002E-2</v>
      </c>
      <c r="K73" s="40">
        <v>214.5519841</v>
      </c>
      <c r="L73" s="38">
        <v>33.213991589999999</v>
      </c>
      <c r="M73" s="41">
        <v>5.0227908660000001E-2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1643.219636</v>
      </c>
      <c r="F74" s="35">
        <v>90.133139709999995</v>
      </c>
      <c r="G74" s="37">
        <v>0.83840179100000001</v>
      </c>
      <c r="H74" s="38">
        <v>159.4483984</v>
      </c>
      <c r="I74" s="38">
        <v>22.39963217</v>
      </c>
      <c r="J74" s="39">
        <v>7.50766826E-2</v>
      </c>
      <c r="K74" s="40">
        <v>216.86620540000001</v>
      </c>
      <c r="L74" s="38">
        <v>23.843168160000001</v>
      </c>
      <c r="M74" s="41">
        <v>4.7636792740000003E-2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1778.1022760000001</v>
      </c>
      <c r="F75" s="35">
        <v>115.7515212</v>
      </c>
      <c r="G75" s="37">
        <v>0.90244968709999995</v>
      </c>
      <c r="H75" s="38">
        <v>146.5761186</v>
      </c>
      <c r="I75" s="38">
        <v>28.590033479999999</v>
      </c>
      <c r="J75" s="39">
        <v>6.3084213540000003E-2</v>
      </c>
      <c r="K75" s="40">
        <v>212.881799</v>
      </c>
      <c r="L75" s="38">
        <v>39.351222180000001</v>
      </c>
      <c r="M75" s="41">
        <v>5.2097076309999997E-2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1662.357098</v>
      </c>
      <c r="F76" s="35">
        <v>94.781288050000001</v>
      </c>
      <c r="G76" s="37">
        <v>0.85564236230000001</v>
      </c>
      <c r="H76" s="38">
        <v>156.34880269999999</v>
      </c>
      <c r="I76" s="38">
        <v>23.83448095</v>
      </c>
      <c r="J76" s="39">
        <v>7.129415989E-2</v>
      </c>
      <c r="K76" s="40">
        <v>212.05333880000001</v>
      </c>
      <c r="L76" s="38">
        <v>28.328610520000002</v>
      </c>
      <c r="M76" s="41">
        <v>4.799076813E-2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1751.669392</v>
      </c>
      <c r="F77" s="35">
        <v>105.62166910000001</v>
      </c>
      <c r="G77" s="37">
        <v>0.84622200680000004</v>
      </c>
      <c r="H77" s="38">
        <v>122.4928513</v>
      </c>
      <c r="I77" s="38">
        <v>27.759756899999999</v>
      </c>
      <c r="J77" s="39">
        <v>3.826654996E-2</v>
      </c>
      <c r="K77" s="40">
        <v>200.2739919</v>
      </c>
      <c r="L77" s="38">
        <v>44.121170190000001</v>
      </c>
      <c r="M77" s="41">
        <v>4.3062506899999999E-2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1645.6669449999999</v>
      </c>
      <c r="F78" s="35">
        <v>105.8093882</v>
      </c>
      <c r="G78" s="37">
        <v>0.83241436950000003</v>
      </c>
      <c r="H78" s="38">
        <v>135.7029642</v>
      </c>
      <c r="I78" s="38">
        <v>27.952226920000001</v>
      </c>
      <c r="J78" s="39">
        <v>4.9208191060000003E-2</v>
      </c>
      <c r="K78" s="40">
        <v>192.88047589999999</v>
      </c>
      <c r="L78" s="38">
        <v>41.595550439999997</v>
      </c>
      <c r="M78" s="41">
        <v>4.0728161089999999E-2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1716.6837089999999</v>
      </c>
      <c r="F79" s="35">
        <v>118.5846142</v>
      </c>
      <c r="G79" s="37">
        <v>0.89049287740000005</v>
      </c>
      <c r="H79" s="38">
        <v>141.97949840000001</v>
      </c>
      <c r="I79" s="38">
        <v>30.997360560000001</v>
      </c>
      <c r="J79" s="39">
        <v>5.577354138E-2</v>
      </c>
      <c r="K79" s="40">
        <v>200.5881315</v>
      </c>
      <c r="L79" s="38">
        <v>44.484868290000001</v>
      </c>
      <c r="M79" s="41">
        <v>4.704696488E-2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1550.915125</v>
      </c>
      <c r="F80" s="35">
        <v>75.216908880000005</v>
      </c>
      <c r="G80" s="37">
        <v>0.77350441250000002</v>
      </c>
      <c r="H80" s="38">
        <v>150.2563035</v>
      </c>
      <c r="I80" s="38">
        <v>20.27798572</v>
      </c>
      <c r="J80" s="39">
        <v>6.2143007690000002E-2</v>
      </c>
      <c r="K80" s="40">
        <v>204.86482269999999</v>
      </c>
      <c r="L80" s="38">
        <v>24.166978690000001</v>
      </c>
      <c r="M80" s="41">
        <v>3.5801487829999999E-2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1697.244725</v>
      </c>
      <c r="F81" s="35">
        <v>140.6861351</v>
      </c>
      <c r="G81" s="37">
        <v>0.9439844033</v>
      </c>
      <c r="H81" s="38">
        <v>130.3754544</v>
      </c>
      <c r="I81" s="38">
        <v>34.892526869999998</v>
      </c>
      <c r="J81" s="39">
        <v>5.1140195989999998E-2</v>
      </c>
      <c r="K81" s="40">
        <v>184.0680687</v>
      </c>
      <c r="L81" s="38">
        <v>47.795242930000001</v>
      </c>
      <c r="M81" s="41">
        <v>4.4627102859999997E-2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1698.6741890000001</v>
      </c>
      <c r="F82" s="35">
        <v>110.3016598</v>
      </c>
      <c r="G82" s="37">
        <v>0.84965161950000001</v>
      </c>
      <c r="H82" s="38">
        <v>117.3580341</v>
      </c>
      <c r="I82" s="38">
        <v>26.900518470000002</v>
      </c>
      <c r="J82" s="39">
        <v>3.6413741909999998E-2</v>
      </c>
      <c r="K82" s="40">
        <v>210.68290830000001</v>
      </c>
      <c r="L82" s="38">
        <v>47.440745499999998</v>
      </c>
      <c r="M82" s="41">
        <v>5.183909791E-2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1444.97264</v>
      </c>
      <c r="F83" s="35">
        <v>56.976676230000002</v>
      </c>
      <c r="G83" s="37">
        <v>0.68346746869999997</v>
      </c>
      <c r="H83" s="38">
        <v>142.3076203</v>
      </c>
      <c r="I83" s="38">
        <v>17.586314340000001</v>
      </c>
      <c r="J83" s="39">
        <v>5.4472896460000003E-2</v>
      </c>
      <c r="K83" s="40">
        <v>198.83432440000001</v>
      </c>
      <c r="L83" s="38">
        <v>19.3023664</v>
      </c>
      <c r="M83" s="41">
        <v>2.6975099070000001E-2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1758.3562549999999</v>
      </c>
      <c r="F84" s="35">
        <v>107.0618303</v>
      </c>
      <c r="G84" s="37">
        <v>0.87014115979999995</v>
      </c>
      <c r="H84" s="38">
        <v>123.23006700000001</v>
      </c>
      <c r="I84" s="38">
        <v>28.143467810000001</v>
      </c>
      <c r="J84" s="39">
        <v>3.8337121580000001E-2</v>
      </c>
      <c r="K84" s="40">
        <v>198.18016689999999</v>
      </c>
      <c r="L84" s="38">
        <v>43.406716250000002</v>
      </c>
      <c r="M84" s="41">
        <v>4.023333313E-2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1762.191581</v>
      </c>
      <c r="F85" s="35">
        <v>100.44734269999999</v>
      </c>
      <c r="G85" s="37">
        <v>0.87412487640000003</v>
      </c>
      <c r="H85" s="38">
        <v>139.80699670000001</v>
      </c>
      <c r="I85" s="38">
        <v>24.715399600000001</v>
      </c>
      <c r="J85" s="39">
        <v>5.79031661E-2</v>
      </c>
      <c r="K85" s="40">
        <v>219.37579070000001</v>
      </c>
      <c r="L85" s="38">
        <v>33.13483901</v>
      </c>
      <c r="M85" s="41">
        <v>5.2563874400000002E-2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1785.6628679999999</v>
      </c>
      <c r="F86" s="35">
        <v>120.0050676</v>
      </c>
      <c r="G86" s="37">
        <v>0.89130517419999999</v>
      </c>
      <c r="H86" s="38">
        <v>126.2528207</v>
      </c>
      <c r="I86" s="38">
        <v>33.09142499</v>
      </c>
      <c r="J86" s="39">
        <v>4.1084302080000003E-2</v>
      </c>
      <c r="K86" s="40">
        <v>198.80153949999999</v>
      </c>
      <c r="L86" s="38">
        <v>52.28241963</v>
      </c>
      <c r="M86" s="41">
        <v>4.5792987950000003E-2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1631.2094790000001</v>
      </c>
      <c r="F87" s="35">
        <v>127.0266743</v>
      </c>
      <c r="G87" s="37">
        <v>0.93172364919999995</v>
      </c>
      <c r="H87" s="38">
        <v>134.93850689999999</v>
      </c>
      <c r="I87" s="38">
        <v>33.840536880000002</v>
      </c>
      <c r="J87" s="39">
        <v>5.5564683240000003E-2</v>
      </c>
      <c r="K87" s="40">
        <v>189.15096310000001</v>
      </c>
      <c r="L87" s="38">
        <v>41.821952439999997</v>
      </c>
      <c r="M87" s="41">
        <v>4.5244349480000001E-2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1669.9144940000001</v>
      </c>
      <c r="F88" s="35">
        <v>88.945460080000004</v>
      </c>
      <c r="G88" s="37">
        <v>0.81056641309999999</v>
      </c>
      <c r="H88" s="38">
        <v>111.2536169</v>
      </c>
      <c r="I88" s="38">
        <v>20.964232110000001</v>
      </c>
      <c r="J88" s="39">
        <v>2.8047320670000001E-2</v>
      </c>
      <c r="K88" s="40">
        <v>205.5183471</v>
      </c>
      <c r="L88" s="38">
        <v>40.147970149999999</v>
      </c>
      <c r="M88" s="41">
        <v>4.6115574749999999E-2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1711.3427959999999</v>
      </c>
      <c r="F89" s="35">
        <v>92.670685669999997</v>
      </c>
      <c r="G89" s="37">
        <v>0.85103088969999996</v>
      </c>
      <c r="H89" s="38">
        <v>163.63701029999999</v>
      </c>
      <c r="I89" s="38">
        <v>24.120967960000002</v>
      </c>
      <c r="J89" s="39">
        <v>8.0132857959999998E-2</v>
      </c>
      <c r="K89" s="40">
        <v>220.38222519999999</v>
      </c>
      <c r="L89" s="38">
        <v>25.435344310000001</v>
      </c>
      <c r="M89" s="41">
        <v>5.1954024719999999E-2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1761.6774820000001</v>
      </c>
      <c r="F90" s="35">
        <v>134.74616689999999</v>
      </c>
      <c r="G90" s="37">
        <v>0.92104529950000003</v>
      </c>
      <c r="H90" s="38">
        <v>137.0125089</v>
      </c>
      <c r="I90" s="38">
        <v>34.568405339999998</v>
      </c>
      <c r="J90" s="39">
        <v>5.1085383679999999E-2</v>
      </c>
      <c r="K90" s="40">
        <v>197.71141420000001</v>
      </c>
      <c r="L90" s="38">
        <v>53.812503049999997</v>
      </c>
      <c r="M90" s="41">
        <v>4.87394482E-2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3232A23-05AF-41D1-B1B7-E9EA192CC7C5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2CD096A9-AC32-4261-B007-C15A3CD121D4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B5651E3E-AD0D-49A8-A32F-377C08BDAA5B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7FF40EA9-0144-4F2A-BFE7-861852D46F90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56D9DDA3-AEBE-45FD-931B-E7210768ED9A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9624370C-CFE0-41FE-AFD7-5E3858B20FBF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28979EB3-3873-4A97-9678-48683684B83D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80125C90-1D92-40CD-BFD1-F3DEC3338314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6F31668F-16C2-4AED-A5AA-BDB96D5C51F2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A5C4FAAA-7FFB-4D00-97B5-05674682F4DA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27F9ADE2-7267-43DB-B4E7-A7C10152E23F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DA6621E5-0AFE-410B-9CC0-8ECFA7C4FEFE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Y1001"/>
  <sheetViews>
    <sheetView workbookViewId="0"/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1716.2968327501944</v>
      </c>
      <c r="F3" s="35">
        <f t="shared" ref="F3:M3" si="0">SUMPRODUCT($D$4:$D$102, F$4:F$102)</f>
        <v>120.36617976621174</v>
      </c>
      <c r="G3" s="36">
        <f t="shared" si="0"/>
        <v>0.9124795538384215</v>
      </c>
      <c r="H3" s="35">
        <f t="shared" si="0"/>
        <v>334.01038645530554</v>
      </c>
      <c r="I3" s="35">
        <f t="shared" si="0"/>
        <v>126.57198876992774</v>
      </c>
      <c r="J3" s="36">
        <f t="shared" si="0"/>
        <v>0.24418301910572246</v>
      </c>
      <c r="K3" s="35">
        <f t="shared" si="0"/>
        <v>406.03527624143214</v>
      </c>
      <c r="L3" s="35">
        <f t="shared" si="0"/>
        <v>189.61043895073752</v>
      </c>
      <c r="M3" s="36">
        <f t="shared" si="0"/>
        <v>0.33839972082974323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1431.3333700000001</v>
      </c>
      <c r="F4" s="35">
        <v>55.695524220000003</v>
      </c>
      <c r="G4" s="37">
        <v>0.75789571980000003</v>
      </c>
      <c r="H4" s="38">
        <v>305.98036990000003</v>
      </c>
      <c r="I4" s="38">
        <v>75.33779964</v>
      </c>
      <c r="J4" s="39">
        <v>0.18852647780000001</v>
      </c>
      <c r="K4" s="40">
        <v>377.4849595</v>
      </c>
      <c r="L4" s="38">
        <v>137.0378087</v>
      </c>
      <c r="M4" s="41">
        <v>0.28404683809999998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1785.26099</v>
      </c>
      <c r="F5" s="35">
        <v>115.66278610000001</v>
      </c>
      <c r="G5" s="37">
        <v>0.8965687739</v>
      </c>
      <c r="H5" s="38">
        <v>341.06278880000002</v>
      </c>
      <c r="I5" s="38">
        <v>121.4916387</v>
      </c>
      <c r="J5" s="39">
        <v>0.23472406700000001</v>
      </c>
      <c r="K5" s="40">
        <v>402.8440827</v>
      </c>
      <c r="L5" s="38">
        <v>190.72145509999999</v>
      </c>
      <c r="M5" s="41">
        <v>0.32356168819999997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1534.2610540000001</v>
      </c>
      <c r="F6" s="35">
        <v>83.76967492</v>
      </c>
      <c r="G6" s="37">
        <v>0.86227508990000001</v>
      </c>
      <c r="H6" s="38">
        <v>322.32366400000001</v>
      </c>
      <c r="I6" s="38">
        <v>96.976433130000004</v>
      </c>
      <c r="J6" s="39">
        <v>0.22312954030000001</v>
      </c>
      <c r="K6" s="40">
        <v>407.99881770000002</v>
      </c>
      <c r="L6" s="38">
        <v>161.09223750000001</v>
      </c>
      <c r="M6" s="41">
        <v>0.33292597550000003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1371.513897</v>
      </c>
      <c r="F7" s="35">
        <v>60.646150919999997</v>
      </c>
      <c r="G7" s="37">
        <v>0.78428925029999996</v>
      </c>
      <c r="H7" s="38">
        <v>291.09882060000001</v>
      </c>
      <c r="I7" s="38">
        <v>77.562996630000001</v>
      </c>
      <c r="J7" s="39">
        <v>0.19159767480000001</v>
      </c>
      <c r="K7" s="40">
        <v>370.19210529999998</v>
      </c>
      <c r="L7" s="38">
        <v>137.0889372</v>
      </c>
      <c r="M7" s="41">
        <v>0.28684905469999999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1654.378371</v>
      </c>
      <c r="F8" s="35">
        <v>102.2549037</v>
      </c>
      <c r="G8" s="37">
        <v>0.86987511890000002</v>
      </c>
      <c r="H8" s="38">
        <v>328.27587890000001</v>
      </c>
      <c r="I8" s="38">
        <v>109.84081949999999</v>
      </c>
      <c r="J8" s="39">
        <v>0.22177237380000001</v>
      </c>
      <c r="K8" s="40">
        <v>398.03877990000001</v>
      </c>
      <c r="L8" s="38">
        <v>181.0695862</v>
      </c>
      <c r="M8" s="41">
        <v>0.32395730560000002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1758.3566820000001</v>
      </c>
      <c r="F9" s="35">
        <v>141.35355670000001</v>
      </c>
      <c r="G9" s="37">
        <v>0.94043155940000001</v>
      </c>
      <c r="H9" s="38">
        <v>338.20578649999999</v>
      </c>
      <c r="I9" s="38">
        <v>132.17023359999999</v>
      </c>
      <c r="J9" s="39">
        <v>0.2468830135</v>
      </c>
      <c r="K9" s="40">
        <v>425.19494259999999</v>
      </c>
      <c r="L9" s="38">
        <v>203.1456398</v>
      </c>
      <c r="M9" s="41">
        <v>0.36314754729999998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1879.012019</v>
      </c>
      <c r="F10" s="35">
        <v>152.1300449</v>
      </c>
      <c r="G10" s="37">
        <v>0.99255491959999997</v>
      </c>
      <c r="H10" s="38">
        <v>351.30157700000001</v>
      </c>
      <c r="I10" s="38">
        <v>158.4943877</v>
      </c>
      <c r="J10" s="39">
        <v>0.27262229430000001</v>
      </c>
      <c r="K10" s="40">
        <v>409.0593796</v>
      </c>
      <c r="L10" s="38">
        <v>213.30623069999999</v>
      </c>
      <c r="M10" s="41">
        <v>0.3468706191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1857.1231749999999</v>
      </c>
      <c r="F11" s="35">
        <v>148.50577620000001</v>
      </c>
      <c r="G11" s="37">
        <v>0.96697685010000001</v>
      </c>
      <c r="H11" s="38">
        <v>347.67970939999998</v>
      </c>
      <c r="I11" s="38">
        <v>151.1315085</v>
      </c>
      <c r="J11" s="39">
        <v>0.26356726190000002</v>
      </c>
      <c r="K11" s="40">
        <v>420.08537219999999</v>
      </c>
      <c r="L11" s="38">
        <v>213.38877239999999</v>
      </c>
      <c r="M11" s="41">
        <v>0.3551106732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1367.4055519999999</v>
      </c>
      <c r="F12" s="35">
        <v>55.0105772</v>
      </c>
      <c r="G12" s="37">
        <v>0.78381874620000003</v>
      </c>
      <c r="H12" s="38">
        <v>297.03275309999998</v>
      </c>
      <c r="I12" s="38">
        <v>71.786927320000004</v>
      </c>
      <c r="J12" s="39">
        <v>0.17755704359999999</v>
      </c>
      <c r="K12" s="40">
        <v>364.2482071</v>
      </c>
      <c r="L12" s="38">
        <v>135.1587931</v>
      </c>
      <c r="M12" s="41">
        <v>0.26728585370000002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1834.8437899999999</v>
      </c>
      <c r="F13" s="35">
        <v>124.4562413</v>
      </c>
      <c r="G13" s="37">
        <v>0.93093819369999997</v>
      </c>
      <c r="H13" s="38">
        <v>347.79413340000002</v>
      </c>
      <c r="I13" s="38">
        <v>132.68696030000001</v>
      </c>
      <c r="J13" s="39">
        <v>0.252194205</v>
      </c>
      <c r="K13" s="40">
        <v>407.19187460000001</v>
      </c>
      <c r="L13" s="38">
        <v>194.84616339999999</v>
      </c>
      <c r="M13" s="41">
        <v>0.33607844869999998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1499.3064830000001</v>
      </c>
      <c r="F14" s="35">
        <v>62.919859359999997</v>
      </c>
      <c r="G14" s="37">
        <v>0.76571328299999997</v>
      </c>
      <c r="H14" s="38">
        <v>311.77495019999998</v>
      </c>
      <c r="I14" s="38">
        <v>83.676716659999997</v>
      </c>
      <c r="J14" s="39">
        <v>0.20309308079999999</v>
      </c>
      <c r="K14" s="40">
        <v>388.4643226</v>
      </c>
      <c r="L14" s="38">
        <v>145.83127780000001</v>
      </c>
      <c r="M14" s="41">
        <v>0.30832739860000002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1825.667825</v>
      </c>
      <c r="F15" s="35">
        <v>151.53195299999999</v>
      </c>
      <c r="G15" s="37">
        <v>0.97268296080000005</v>
      </c>
      <c r="H15" s="38">
        <v>338.31923819999997</v>
      </c>
      <c r="I15" s="38">
        <v>143.7243513</v>
      </c>
      <c r="J15" s="39">
        <v>0.25076022679999999</v>
      </c>
      <c r="K15" s="40">
        <v>419.68507979999998</v>
      </c>
      <c r="L15" s="38">
        <v>211.61834450000001</v>
      </c>
      <c r="M15" s="41">
        <v>0.35887353929999999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1691.3930109999999</v>
      </c>
      <c r="F16" s="35">
        <v>105.5852093</v>
      </c>
      <c r="G16" s="37">
        <v>0.85449136960000005</v>
      </c>
      <c r="H16" s="38">
        <v>329.99036630000001</v>
      </c>
      <c r="I16" s="38">
        <v>111.058301</v>
      </c>
      <c r="J16" s="39">
        <v>0.22065027409999999</v>
      </c>
      <c r="K16" s="40">
        <v>380.54097639999998</v>
      </c>
      <c r="L16" s="38">
        <v>180.10941679999999</v>
      </c>
      <c r="M16" s="41">
        <v>0.30546693229999999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1644.749474</v>
      </c>
      <c r="F17" s="35">
        <v>122.14140860000001</v>
      </c>
      <c r="G17" s="37">
        <v>0.92925965749999995</v>
      </c>
      <c r="H17" s="38">
        <v>332.52121030000001</v>
      </c>
      <c r="I17" s="38">
        <v>116.3659668</v>
      </c>
      <c r="J17" s="39">
        <v>0.24005463430000001</v>
      </c>
      <c r="K17" s="40">
        <v>418.0964429</v>
      </c>
      <c r="L17" s="38">
        <v>186.7618598</v>
      </c>
      <c r="M17" s="41">
        <v>0.354336753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1419.4166700000001</v>
      </c>
      <c r="F18" s="35">
        <v>64.644566580000003</v>
      </c>
      <c r="G18" s="37">
        <v>0.8217262447</v>
      </c>
      <c r="H18" s="38">
        <v>301.62367949999998</v>
      </c>
      <c r="I18" s="38">
        <v>81.612630699999997</v>
      </c>
      <c r="J18" s="39">
        <v>0.2032839595</v>
      </c>
      <c r="K18" s="40">
        <v>384.12236810000002</v>
      </c>
      <c r="L18" s="38">
        <v>143.1039944</v>
      </c>
      <c r="M18" s="41">
        <v>0.30479814849999998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1024.3283779999999</v>
      </c>
      <c r="F19" s="35">
        <v>3.1600723739999999</v>
      </c>
      <c r="G19" s="37">
        <v>0.62476146060000004</v>
      </c>
      <c r="H19" s="38">
        <v>230.61763160000001</v>
      </c>
      <c r="I19" s="38">
        <v>11.67152009</v>
      </c>
      <c r="J19" s="39">
        <v>0.1070427878</v>
      </c>
      <c r="K19" s="40">
        <v>309.55639380000002</v>
      </c>
      <c r="L19" s="38">
        <v>30.187642719999999</v>
      </c>
      <c r="M19" s="41">
        <v>0.1682355193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1827.3366060000001</v>
      </c>
      <c r="F20" s="35">
        <v>139.53764269999999</v>
      </c>
      <c r="G20" s="37">
        <v>0.93758738689999999</v>
      </c>
      <c r="H20" s="38">
        <v>344.72637680000003</v>
      </c>
      <c r="I20" s="38">
        <v>146.40808010000001</v>
      </c>
      <c r="J20" s="39">
        <v>0.25969599669999999</v>
      </c>
      <c r="K20" s="40">
        <v>414.70229610000001</v>
      </c>
      <c r="L20" s="38">
        <v>206.13911640000001</v>
      </c>
      <c r="M20" s="41">
        <v>0.3483413621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1533.806372</v>
      </c>
      <c r="F21" s="35">
        <v>72.575040630000004</v>
      </c>
      <c r="G21" s="37">
        <v>0.82502193909999999</v>
      </c>
      <c r="H21" s="38">
        <v>317.07852989999998</v>
      </c>
      <c r="I21" s="38">
        <v>89.240638730000001</v>
      </c>
      <c r="J21" s="39">
        <v>0.206833823</v>
      </c>
      <c r="K21" s="40">
        <v>391.53046619999998</v>
      </c>
      <c r="L21" s="38">
        <v>154.88496459999999</v>
      </c>
      <c r="M21" s="41">
        <v>0.30913425789999999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1851.0793940000001</v>
      </c>
      <c r="F22" s="35">
        <v>128.79749340000001</v>
      </c>
      <c r="G22" s="37">
        <v>0.94108670240000003</v>
      </c>
      <c r="H22" s="38">
        <v>352.43733220000001</v>
      </c>
      <c r="I22" s="38">
        <v>139.26282749999999</v>
      </c>
      <c r="J22" s="39">
        <v>0.25916560160000002</v>
      </c>
      <c r="K22" s="40">
        <v>398.97521549999999</v>
      </c>
      <c r="L22" s="38">
        <v>195.8514634</v>
      </c>
      <c r="M22" s="41">
        <v>0.32805039549999998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1779.259734</v>
      </c>
      <c r="F23" s="35">
        <v>117.03193659999999</v>
      </c>
      <c r="G23" s="37">
        <v>0.85530217750000004</v>
      </c>
      <c r="H23" s="38">
        <v>353.02831300000003</v>
      </c>
      <c r="I23" s="38">
        <v>139.36791489999999</v>
      </c>
      <c r="J23" s="39">
        <v>0.26257041590000002</v>
      </c>
      <c r="K23" s="40">
        <v>389.25259269999998</v>
      </c>
      <c r="L23" s="38">
        <v>188.35903010000001</v>
      </c>
      <c r="M23" s="41">
        <v>0.31646281799999998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1660.5290460000001</v>
      </c>
      <c r="F24" s="35">
        <v>92.468656969999998</v>
      </c>
      <c r="G24" s="37">
        <v>0.8535434891</v>
      </c>
      <c r="H24" s="38">
        <v>331.19977160000002</v>
      </c>
      <c r="I24" s="38">
        <v>104.3265021</v>
      </c>
      <c r="J24" s="39">
        <v>0.22932700989999999</v>
      </c>
      <c r="K24" s="40">
        <v>415.59892230000003</v>
      </c>
      <c r="L24" s="38">
        <v>170.86240950000001</v>
      </c>
      <c r="M24" s="41">
        <v>0.34184338079999999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1865.512324</v>
      </c>
      <c r="F25" s="35">
        <v>134.39972539999999</v>
      </c>
      <c r="G25" s="37">
        <v>0.95020953909999994</v>
      </c>
      <c r="H25" s="38">
        <v>348.95211219999999</v>
      </c>
      <c r="I25" s="38">
        <v>156.72282369999999</v>
      </c>
      <c r="J25" s="39">
        <v>0.27388696309999999</v>
      </c>
      <c r="K25" s="40">
        <v>403.06762900000001</v>
      </c>
      <c r="L25" s="38">
        <v>204.9325858</v>
      </c>
      <c r="M25" s="41">
        <v>0.33984983670000002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1745.3962079999999</v>
      </c>
      <c r="F26" s="35">
        <v>101.4507948</v>
      </c>
      <c r="G26" s="37">
        <v>0.85244027219999996</v>
      </c>
      <c r="H26" s="38">
        <v>350.65320930000001</v>
      </c>
      <c r="I26" s="38">
        <v>138.51650409999999</v>
      </c>
      <c r="J26" s="39">
        <v>0.26762585370000003</v>
      </c>
      <c r="K26" s="40">
        <v>383.43011899999999</v>
      </c>
      <c r="L26" s="38">
        <v>178.8982838</v>
      </c>
      <c r="M26" s="41">
        <v>0.30915044060000002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1830.9528339999999</v>
      </c>
      <c r="F27" s="35">
        <v>116.8919045</v>
      </c>
      <c r="G27" s="37">
        <v>0.90212958170000002</v>
      </c>
      <c r="H27" s="38">
        <v>349.92496610000001</v>
      </c>
      <c r="I27" s="38">
        <v>145.39254399999999</v>
      </c>
      <c r="J27" s="39">
        <v>0.27097775699999999</v>
      </c>
      <c r="K27" s="40">
        <v>394.92938249999997</v>
      </c>
      <c r="L27" s="38">
        <v>191.8478878</v>
      </c>
      <c r="M27" s="41">
        <v>0.32790771489999998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1789.1178729999999</v>
      </c>
      <c r="F28" s="35">
        <v>128.04225750000001</v>
      </c>
      <c r="G28" s="37">
        <v>0.89724975799999995</v>
      </c>
      <c r="H28" s="38">
        <v>352.23438579999998</v>
      </c>
      <c r="I28" s="38">
        <v>141.73337290000001</v>
      </c>
      <c r="J28" s="39">
        <v>0.25980620209999999</v>
      </c>
      <c r="K28" s="40">
        <v>391.68570720000002</v>
      </c>
      <c r="L28" s="38">
        <v>195.45600440000001</v>
      </c>
      <c r="M28" s="41">
        <v>0.32010715039999998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1706.5805290000001</v>
      </c>
      <c r="F29" s="35">
        <v>124.0900662</v>
      </c>
      <c r="G29" s="37">
        <v>0.9202693985</v>
      </c>
      <c r="H29" s="38">
        <v>336.71535490000002</v>
      </c>
      <c r="I29" s="38">
        <v>122.560266</v>
      </c>
      <c r="J29" s="39">
        <v>0.2418803215</v>
      </c>
      <c r="K29" s="40">
        <v>423.24560869999999</v>
      </c>
      <c r="L29" s="38">
        <v>192.79000529999999</v>
      </c>
      <c r="M29" s="41">
        <v>0.35811235940000002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1813.9574259999999</v>
      </c>
      <c r="F30" s="35">
        <v>115.8931517</v>
      </c>
      <c r="G30" s="37">
        <v>0.91943257889999996</v>
      </c>
      <c r="H30" s="38">
        <v>343.37191139999999</v>
      </c>
      <c r="I30" s="38">
        <v>122.4980333</v>
      </c>
      <c r="J30" s="39">
        <v>0.2419682967</v>
      </c>
      <c r="K30" s="40">
        <v>401.16359360000001</v>
      </c>
      <c r="L30" s="38">
        <v>187.2748982</v>
      </c>
      <c r="M30" s="41">
        <v>0.32716454639999998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1775.1357909999999</v>
      </c>
      <c r="F31" s="35">
        <v>99.550105090000002</v>
      </c>
      <c r="G31" s="37">
        <v>0.84482703839999995</v>
      </c>
      <c r="H31" s="38">
        <v>355.36690979999997</v>
      </c>
      <c r="I31" s="38">
        <v>136.01346290000001</v>
      </c>
      <c r="J31" s="39">
        <v>0.268412447</v>
      </c>
      <c r="K31" s="40">
        <v>386.55086469999998</v>
      </c>
      <c r="L31" s="38">
        <v>177.65075479999999</v>
      </c>
      <c r="M31" s="41">
        <v>0.30783999740000001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1452.5436629999999</v>
      </c>
      <c r="F32" s="35">
        <v>60.799848560000001</v>
      </c>
      <c r="G32" s="37">
        <v>0.81531197710000003</v>
      </c>
      <c r="H32" s="38">
        <v>306.57889590000002</v>
      </c>
      <c r="I32" s="38">
        <v>82.468293380000006</v>
      </c>
      <c r="J32" s="39">
        <v>0.20363445669999999</v>
      </c>
      <c r="K32" s="40">
        <v>394.05850720000001</v>
      </c>
      <c r="L32" s="38">
        <v>146.68162330000001</v>
      </c>
      <c r="M32" s="41">
        <v>0.31365588210000001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1669.7112850000001</v>
      </c>
      <c r="F33" s="35">
        <v>100.4239953</v>
      </c>
      <c r="G33" s="37">
        <v>0.85946782619999995</v>
      </c>
      <c r="H33" s="38">
        <v>328.7916563</v>
      </c>
      <c r="I33" s="38">
        <v>106.7564601</v>
      </c>
      <c r="J33" s="39">
        <v>0.21957330789999999</v>
      </c>
      <c r="K33" s="40">
        <v>384.0427406</v>
      </c>
      <c r="L33" s="38">
        <v>176.24585880000001</v>
      </c>
      <c r="M33" s="41">
        <v>0.30862309430000001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1386.430337</v>
      </c>
      <c r="F34" s="35">
        <v>50.95811939</v>
      </c>
      <c r="G34" s="37">
        <v>0.77972034199999996</v>
      </c>
      <c r="H34" s="38">
        <v>293.65469050000002</v>
      </c>
      <c r="I34" s="38">
        <v>72.140212349999999</v>
      </c>
      <c r="J34" s="39">
        <v>0.18168710199999999</v>
      </c>
      <c r="K34" s="40">
        <v>363.95248149999998</v>
      </c>
      <c r="L34" s="38">
        <v>129.33634570000001</v>
      </c>
      <c r="M34" s="41">
        <v>0.27187983919999997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1816.9788779999999</v>
      </c>
      <c r="F35" s="35">
        <v>129.5928902</v>
      </c>
      <c r="G35" s="37">
        <v>0.92489136989999998</v>
      </c>
      <c r="H35" s="38">
        <v>343.99805309999999</v>
      </c>
      <c r="I35" s="38">
        <v>146.20987969999999</v>
      </c>
      <c r="J35" s="39">
        <v>0.26386756430000002</v>
      </c>
      <c r="K35" s="40">
        <v>410.99998840000001</v>
      </c>
      <c r="L35" s="38">
        <v>200.3597393</v>
      </c>
      <c r="M35" s="41">
        <v>0.34280837110000001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1575.9208550000001</v>
      </c>
      <c r="F36" s="35">
        <v>91.661225130000005</v>
      </c>
      <c r="G36" s="37">
        <v>0.82711318430000003</v>
      </c>
      <c r="H36" s="38">
        <v>319.89950850000002</v>
      </c>
      <c r="I36" s="38">
        <v>99.330791189999999</v>
      </c>
      <c r="J36" s="39">
        <v>0.2076363819</v>
      </c>
      <c r="K36" s="40">
        <v>376.32611650000001</v>
      </c>
      <c r="L36" s="38">
        <v>169.80457799999999</v>
      </c>
      <c r="M36" s="41">
        <v>0.30092218069999999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1809.1363919999999</v>
      </c>
      <c r="F37" s="35">
        <v>130.2085941</v>
      </c>
      <c r="G37" s="37">
        <v>0.94731436300000005</v>
      </c>
      <c r="H37" s="38">
        <v>336.36025219999999</v>
      </c>
      <c r="I37" s="38">
        <v>131.251407</v>
      </c>
      <c r="J37" s="39">
        <v>0.24295240239999999</v>
      </c>
      <c r="K37" s="40">
        <v>416.6623366</v>
      </c>
      <c r="L37" s="38">
        <v>198.6634535</v>
      </c>
      <c r="M37" s="41">
        <v>0.3493702924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1430.5468559999999</v>
      </c>
      <c r="F38" s="35">
        <v>87.417335890000004</v>
      </c>
      <c r="G38" s="37">
        <v>0.81212801199999995</v>
      </c>
      <c r="H38" s="38">
        <v>296.71271009999998</v>
      </c>
      <c r="I38" s="38">
        <v>86.25676842</v>
      </c>
      <c r="J38" s="39">
        <v>0.2072059637</v>
      </c>
      <c r="K38" s="40">
        <v>382.18083539999998</v>
      </c>
      <c r="L38" s="38">
        <v>153.53371279999999</v>
      </c>
      <c r="M38" s="41">
        <v>0.31194311000000002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1328.2290009999999</v>
      </c>
      <c r="F39" s="35">
        <v>46.92853246</v>
      </c>
      <c r="G39" s="37">
        <v>0.74170135469999998</v>
      </c>
      <c r="H39" s="38">
        <v>278.24223119999999</v>
      </c>
      <c r="I39" s="38">
        <v>65.197056439999997</v>
      </c>
      <c r="J39" s="39">
        <v>0.17312388840000001</v>
      </c>
      <c r="K39" s="40">
        <v>344.04977359999998</v>
      </c>
      <c r="L39" s="38">
        <v>117.28143780000001</v>
      </c>
      <c r="M39" s="41">
        <v>0.25242989199999999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1838.324971</v>
      </c>
      <c r="F40" s="35">
        <v>170.9988602</v>
      </c>
      <c r="G40" s="37">
        <v>0.98450374770000004</v>
      </c>
      <c r="H40" s="38">
        <v>338.41086769999998</v>
      </c>
      <c r="I40" s="38">
        <v>151.3642643</v>
      </c>
      <c r="J40" s="39">
        <v>0.25399201700000001</v>
      </c>
      <c r="K40" s="40">
        <v>422.76010669999999</v>
      </c>
      <c r="L40" s="38">
        <v>221.8156066</v>
      </c>
      <c r="M40" s="41">
        <v>0.3658276573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1168.602564</v>
      </c>
      <c r="F41" s="35">
        <v>12.74182467</v>
      </c>
      <c r="G41" s="37">
        <v>0.62569868090000003</v>
      </c>
      <c r="H41" s="38">
        <v>261.4759664</v>
      </c>
      <c r="I41" s="38">
        <v>28.961625909999999</v>
      </c>
      <c r="J41" s="39">
        <v>0.13228719119999999</v>
      </c>
      <c r="K41" s="40">
        <v>330.3877023</v>
      </c>
      <c r="L41" s="38">
        <v>65.819242430000003</v>
      </c>
      <c r="M41" s="41">
        <v>0.20652713549999999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1335.7933379999999</v>
      </c>
      <c r="F42" s="35">
        <v>55.351826520000003</v>
      </c>
      <c r="G42" s="37">
        <v>0.76590034299999998</v>
      </c>
      <c r="H42" s="38">
        <v>273.41649589999997</v>
      </c>
      <c r="I42" s="38">
        <v>69.453154990000002</v>
      </c>
      <c r="J42" s="39">
        <v>0.17416670049999999</v>
      </c>
      <c r="K42" s="40">
        <v>352.14589219999999</v>
      </c>
      <c r="L42" s="38">
        <v>123.9262683</v>
      </c>
      <c r="M42" s="41">
        <v>0.25951453390000001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1835.496707</v>
      </c>
      <c r="F43" s="35">
        <v>130.4511287</v>
      </c>
      <c r="G43" s="37">
        <v>0.94755505500000003</v>
      </c>
      <c r="H43" s="38">
        <v>352.08583479999999</v>
      </c>
      <c r="I43" s="38">
        <v>143.63248999999999</v>
      </c>
      <c r="J43" s="39">
        <v>0.26463997010000001</v>
      </c>
      <c r="K43" s="40">
        <v>406.86925689999998</v>
      </c>
      <c r="L43" s="38">
        <v>200.5313237</v>
      </c>
      <c r="M43" s="41">
        <v>0.3392508816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1731.5053439999999</v>
      </c>
      <c r="F44" s="35">
        <v>120.53541970000001</v>
      </c>
      <c r="G44" s="37">
        <v>0.91750691780000004</v>
      </c>
      <c r="H44" s="38">
        <v>332.6382314</v>
      </c>
      <c r="I44" s="38">
        <v>127.6214451</v>
      </c>
      <c r="J44" s="39">
        <v>0.244506112</v>
      </c>
      <c r="K44" s="40">
        <v>410.76862060000002</v>
      </c>
      <c r="L44" s="38">
        <v>193.39408320000001</v>
      </c>
      <c r="M44" s="41">
        <v>0.34454392909999998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1824.8988300000001</v>
      </c>
      <c r="F45" s="35">
        <v>142.9700641</v>
      </c>
      <c r="G45" s="37">
        <v>0.99198453809999998</v>
      </c>
      <c r="H45" s="38">
        <v>338.71183139999999</v>
      </c>
      <c r="I45" s="38">
        <v>142.05454209999999</v>
      </c>
      <c r="J45" s="39">
        <v>0.25455667850000002</v>
      </c>
      <c r="K45" s="40">
        <v>417.07532550000002</v>
      </c>
      <c r="L45" s="38">
        <v>208.6925861</v>
      </c>
      <c r="M45" s="41">
        <v>0.355826478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1838.6779590000001</v>
      </c>
      <c r="F46" s="35">
        <v>132.99547050000001</v>
      </c>
      <c r="G46" s="37">
        <v>0.94085400679999998</v>
      </c>
      <c r="H46" s="38">
        <v>346.5328025</v>
      </c>
      <c r="I46" s="38">
        <v>138.9108109</v>
      </c>
      <c r="J46" s="39">
        <v>0.25330826950000002</v>
      </c>
      <c r="K46" s="40">
        <v>411.61331849999999</v>
      </c>
      <c r="L46" s="38">
        <v>201.7196668</v>
      </c>
      <c r="M46" s="41">
        <v>0.34242512899999999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1509.3170729999999</v>
      </c>
      <c r="F47" s="35">
        <v>83.904642920000001</v>
      </c>
      <c r="G47" s="37">
        <v>0.8681119155</v>
      </c>
      <c r="H47" s="38">
        <v>316.8875711</v>
      </c>
      <c r="I47" s="38">
        <v>96.29741464</v>
      </c>
      <c r="J47" s="39">
        <v>0.2205054058</v>
      </c>
      <c r="K47" s="40">
        <v>403.1330026</v>
      </c>
      <c r="L47" s="38">
        <v>161.78685490000001</v>
      </c>
      <c r="M47" s="41">
        <v>0.32882243900000002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1464.669674</v>
      </c>
      <c r="F48" s="35">
        <v>92.997707610000006</v>
      </c>
      <c r="G48" s="37">
        <v>0.86365343849999998</v>
      </c>
      <c r="H48" s="38">
        <v>303.75736380000001</v>
      </c>
      <c r="I48" s="38">
        <v>93.459220360000003</v>
      </c>
      <c r="J48" s="39">
        <v>0.2135453393</v>
      </c>
      <c r="K48" s="40">
        <v>388.49640319999997</v>
      </c>
      <c r="L48" s="38">
        <v>163.018835</v>
      </c>
      <c r="M48" s="41">
        <v>0.3192617686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1861.3433230000001</v>
      </c>
      <c r="F49" s="35">
        <v>131.48054759999999</v>
      </c>
      <c r="G49" s="37">
        <v>0.94132222200000004</v>
      </c>
      <c r="H49" s="38">
        <v>346.11296800000002</v>
      </c>
      <c r="I49" s="38">
        <v>150.5828247</v>
      </c>
      <c r="J49" s="39">
        <v>0.26796863069999999</v>
      </c>
      <c r="K49" s="40">
        <v>410.55059369999998</v>
      </c>
      <c r="L49" s="38">
        <v>201.54881109999999</v>
      </c>
      <c r="M49" s="41">
        <v>0.3436106719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1819.964575</v>
      </c>
      <c r="F50" s="35">
        <v>128.4220325</v>
      </c>
      <c r="G50" s="37">
        <v>0.95255415710000002</v>
      </c>
      <c r="H50" s="38">
        <v>339.35555110000001</v>
      </c>
      <c r="I50" s="38">
        <v>131.06597429999999</v>
      </c>
      <c r="J50" s="39">
        <v>0.24415656729999999</v>
      </c>
      <c r="K50" s="40">
        <v>412.62976570000001</v>
      </c>
      <c r="L50" s="38">
        <v>198.1021173</v>
      </c>
      <c r="M50" s="41">
        <v>0.34411958259999997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1633.8016029999999</v>
      </c>
      <c r="F51" s="35">
        <v>100.9284198</v>
      </c>
      <c r="G51" s="37">
        <v>0.87118904019999999</v>
      </c>
      <c r="H51" s="38">
        <v>326.69903479999999</v>
      </c>
      <c r="I51" s="38">
        <v>107.5158757</v>
      </c>
      <c r="J51" s="39">
        <v>0.21825089610000001</v>
      </c>
      <c r="K51" s="40">
        <v>394.68665579999998</v>
      </c>
      <c r="L51" s="38">
        <v>180.17901280000001</v>
      </c>
      <c r="M51" s="41">
        <v>0.3178249339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1649.8974029999999</v>
      </c>
      <c r="F52" s="35">
        <v>101.7926496</v>
      </c>
      <c r="G52" s="37">
        <v>0.87842516579999996</v>
      </c>
      <c r="H52" s="38">
        <v>325.95753439999999</v>
      </c>
      <c r="I52" s="38">
        <v>111.2418354</v>
      </c>
      <c r="J52" s="39">
        <v>0.2213546874</v>
      </c>
      <c r="K52" s="40">
        <v>400.87083139999999</v>
      </c>
      <c r="L52" s="38">
        <v>181.68738519999999</v>
      </c>
      <c r="M52" s="41">
        <v>0.32851488029999998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1766.0337460000001</v>
      </c>
      <c r="F53" s="35">
        <v>99.893926759999999</v>
      </c>
      <c r="G53" s="37">
        <v>0.85336167539999996</v>
      </c>
      <c r="H53" s="38">
        <v>349.30409379999998</v>
      </c>
      <c r="I53" s="38">
        <v>134.1575613</v>
      </c>
      <c r="J53" s="39">
        <v>0.26450728890000003</v>
      </c>
      <c r="K53" s="40">
        <v>387.08586459999998</v>
      </c>
      <c r="L53" s="38">
        <v>177.78447729999999</v>
      </c>
      <c r="M53" s="41">
        <v>0.31408644349999998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1789.1006970000001</v>
      </c>
      <c r="F54" s="35">
        <v>128.17823100000001</v>
      </c>
      <c r="G54" s="37">
        <v>0.94244754779999995</v>
      </c>
      <c r="H54" s="38">
        <v>338.80932810000002</v>
      </c>
      <c r="I54" s="38">
        <v>136.96651739999999</v>
      </c>
      <c r="J54" s="39">
        <v>0.25344144270000002</v>
      </c>
      <c r="K54" s="40">
        <v>412.3916792</v>
      </c>
      <c r="L54" s="38">
        <v>200.49212790000001</v>
      </c>
      <c r="M54" s="41">
        <v>0.34625212779999998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1870.1646559999999</v>
      </c>
      <c r="F55" s="35">
        <v>147.4148787</v>
      </c>
      <c r="G55" s="37">
        <v>0.98338507159999999</v>
      </c>
      <c r="H55" s="38">
        <v>349.80235850000003</v>
      </c>
      <c r="I55" s="38">
        <v>151.98584550000001</v>
      </c>
      <c r="J55" s="39">
        <v>0.26665086760000001</v>
      </c>
      <c r="K55" s="40">
        <v>413.49951779999998</v>
      </c>
      <c r="L55" s="38">
        <v>211.8374512</v>
      </c>
      <c r="M55" s="41">
        <v>0.35072419700000002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1813.193</v>
      </c>
      <c r="F56" s="35">
        <v>132.1022534</v>
      </c>
      <c r="G56" s="37">
        <v>0.94163689620000002</v>
      </c>
      <c r="H56" s="38">
        <v>339.42630880000002</v>
      </c>
      <c r="I56" s="38">
        <v>145.12384159999999</v>
      </c>
      <c r="J56" s="39">
        <v>0.26073351360000002</v>
      </c>
      <c r="K56" s="40">
        <v>408.52223129999999</v>
      </c>
      <c r="L56" s="38">
        <v>204.1537252</v>
      </c>
      <c r="M56" s="41">
        <v>0.34544769980000001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1605.9046949999999</v>
      </c>
      <c r="F57" s="35">
        <v>117.80818960000001</v>
      </c>
      <c r="G57" s="37">
        <v>0.92795906829999997</v>
      </c>
      <c r="H57" s="38">
        <v>326.98502259999998</v>
      </c>
      <c r="I57" s="38">
        <v>113.2401268</v>
      </c>
      <c r="J57" s="39">
        <v>0.23612887069999999</v>
      </c>
      <c r="K57" s="40">
        <v>412.4398989</v>
      </c>
      <c r="L57" s="38">
        <v>183.59626689999999</v>
      </c>
      <c r="M57" s="41">
        <v>0.34801624180000001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1744.1954089999999</v>
      </c>
      <c r="F58" s="35">
        <v>112.7483077</v>
      </c>
      <c r="G58" s="37">
        <v>0.86751572040000002</v>
      </c>
      <c r="H58" s="38">
        <v>350.87907050000001</v>
      </c>
      <c r="I58" s="38">
        <v>137.84057989999999</v>
      </c>
      <c r="J58" s="39">
        <v>0.26199443900000002</v>
      </c>
      <c r="K58" s="40">
        <v>383.22164049999998</v>
      </c>
      <c r="L58" s="38">
        <v>184.94909179999999</v>
      </c>
      <c r="M58" s="41">
        <v>0.31160070270000001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1624.364006</v>
      </c>
      <c r="F59" s="35">
        <v>90.95753741</v>
      </c>
      <c r="G59" s="37">
        <v>0.86025480480000005</v>
      </c>
      <c r="H59" s="38">
        <v>330.08372489999999</v>
      </c>
      <c r="I59" s="38">
        <v>103.4547027</v>
      </c>
      <c r="J59" s="39">
        <v>0.2305546883</v>
      </c>
      <c r="K59" s="40">
        <v>416.05655150000001</v>
      </c>
      <c r="L59" s="38">
        <v>169.98004209999999</v>
      </c>
      <c r="M59" s="41">
        <v>0.34464043659999999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1473.280923</v>
      </c>
      <c r="F60" s="35">
        <v>85.424793390000005</v>
      </c>
      <c r="G60" s="37">
        <v>0.87957529410000002</v>
      </c>
      <c r="H60" s="38">
        <v>305.68637890000002</v>
      </c>
      <c r="I60" s="38">
        <v>92.182033779999998</v>
      </c>
      <c r="J60" s="39">
        <v>0.2134273565</v>
      </c>
      <c r="K60" s="40">
        <v>388.58592110000001</v>
      </c>
      <c r="L60" s="38">
        <v>158.4454053</v>
      </c>
      <c r="M60" s="41">
        <v>0.31640867340000001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1537.4975999999999</v>
      </c>
      <c r="F61" s="35">
        <v>81.770979449999999</v>
      </c>
      <c r="G61" s="37">
        <v>0.82137331769999999</v>
      </c>
      <c r="H61" s="38">
        <v>316.75214829999999</v>
      </c>
      <c r="I61" s="38">
        <v>92.507071159999995</v>
      </c>
      <c r="J61" s="39">
        <v>0.20204779950000001</v>
      </c>
      <c r="K61" s="40">
        <v>370.67410740000003</v>
      </c>
      <c r="L61" s="38">
        <v>159.49791590000001</v>
      </c>
      <c r="M61" s="41">
        <v>0.29112708349999999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1735.7264230000001</v>
      </c>
      <c r="F62" s="35">
        <v>127.15564689999999</v>
      </c>
      <c r="G62" s="37">
        <v>0.91484356</v>
      </c>
      <c r="H62" s="38">
        <v>332.63365720000002</v>
      </c>
      <c r="I62" s="38">
        <v>134.25999390000001</v>
      </c>
      <c r="J62" s="39">
        <v>0.2474299361</v>
      </c>
      <c r="K62" s="40">
        <v>409.5572052</v>
      </c>
      <c r="L62" s="38">
        <v>199.1420253</v>
      </c>
      <c r="M62" s="41">
        <v>0.34391903210000002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1520.325826</v>
      </c>
      <c r="F63" s="35">
        <v>94.479547740000001</v>
      </c>
      <c r="G63" s="37">
        <v>0.88484404319999999</v>
      </c>
      <c r="H63" s="38">
        <v>316.57084709999998</v>
      </c>
      <c r="I63" s="38">
        <v>95.939820049999994</v>
      </c>
      <c r="J63" s="39">
        <v>0.22337408110000001</v>
      </c>
      <c r="K63" s="40">
        <v>401.50339070000001</v>
      </c>
      <c r="L63" s="38">
        <v>166.14502730000001</v>
      </c>
      <c r="M63" s="41">
        <v>0.33229301929999999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1706.926207</v>
      </c>
      <c r="F64" s="35">
        <v>112.8848062</v>
      </c>
      <c r="G64" s="37">
        <v>0.88860069620000004</v>
      </c>
      <c r="H64" s="38">
        <v>333.8796992</v>
      </c>
      <c r="I64" s="38">
        <v>118.9659151</v>
      </c>
      <c r="J64" s="39">
        <v>0.23664157969999999</v>
      </c>
      <c r="K64" s="40">
        <v>420.41304819999999</v>
      </c>
      <c r="L64" s="38">
        <v>189.3231261</v>
      </c>
      <c r="M64" s="41">
        <v>0.35234457149999998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1899.755889</v>
      </c>
      <c r="F65" s="35">
        <v>145.54729979999999</v>
      </c>
      <c r="G65" s="37">
        <v>0.99474159399999995</v>
      </c>
      <c r="H65" s="38">
        <v>347.99196640000002</v>
      </c>
      <c r="I65" s="38">
        <v>142.10887109999999</v>
      </c>
      <c r="J65" s="39">
        <v>0.25213757850000001</v>
      </c>
      <c r="K65" s="40">
        <v>399.17559290000003</v>
      </c>
      <c r="L65" s="38">
        <v>205.0742889</v>
      </c>
      <c r="M65" s="41">
        <v>0.33065271730000001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1484.108835</v>
      </c>
      <c r="F66" s="35">
        <v>85.324493410000002</v>
      </c>
      <c r="G66" s="37">
        <v>0.87603425759999998</v>
      </c>
      <c r="H66" s="38">
        <v>309.56933249999997</v>
      </c>
      <c r="I66" s="38">
        <v>92.244443419999996</v>
      </c>
      <c r="J66" s="39">
        <v>0.21654429480000001</v>
      </c>
      <c r="K66" s="40">
        <v>392.52497620000003</v>
      </c>
      <c r="L66" s="38">
        <v>158.24261050000001</v>
      </c>
      <c r="M66" s="41">
        <v>0.32075096180000001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1855.4960599999999</v>
      </c>
      <c r="F67" s="35">
        <v>152.528672</v>
      </c>
      <c r="G67" s="37">
        <v>0.98790058979999995</v>
      </c>
      <c r="H67" s="38">
        <v>342.89493900000002</v>
      </c>
      <c r="I67" s="38">
        <v>149.9372195</v>
      </c>
      <c r="J67" s="39">
        <v>0.25913699140000002</v>
      </c>
      <c r="K67" s="40">
        <v>419.4145876</v>
      </c>
      <c r="L67" s="38">
        <v>215.69380720000001</v>
      </c>
      <c r="M67" s="41">
        <v>0.35848454140000002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1850.1774210000001</v>
      </c>
      <c r="F68" s="35">
        <v>146.80088359999999</v>
      </c>
      <c r="G68" s="37">
        <v>0.97470167490000004</v>
      </c>
      <c r="H68" s="38">
        <v>342.3390503</v>
      </c>
      <c r="I68" s="38">
        <v>144.62424999999999</v>
      </c>
      <c r="J68" s="39">
        <v>0.25486632009999999</v>
      </c>
      <c r="K68" s="40">
        <v>418.09347359999998</v>
      </c>
      <c r="L68" s="38">
        <v>209.90360920000001</v>
      </c>
      <c r="M68" s="41">
        <v>0.35429024749999999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1808.8844059999999</v>
      </c>
      <c r="F69" s="35">
        <v>126.0938044</v>
      </c>
      <c r="G69" s="37">
        <v>0.9013783903</v>
      </c>
      <c r="H69" s="38">
        <v>352.72684939999999</v>
      </c>
      <c r="I69" s="38">
        <v>141.59101100000001</v>
      </c>
      <c r="J69" s="39">
        <v>0.26199612370000003</v>
      </c>
      <c r="K69" s="40">
        <v>399.80870379999999</v>
      </c>
      <c r="L69" s="38">
        <v>196.18869319999999</v>
      </c>
      <c r="M69" s="41">
        <v>0.32882611919999999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1822.4774239999999</v>
      </c>
      <c r="F70" s="35">
        <v>149.90023479999999</v>
      </c>
      <c r="G70" s="37">
        <v>0.96669060849999999</v>
      </c>
      <c r="H70" s="38">
        <v>336.76120429999997</v>
      </c>
      <c r="I70" s="38">
        <v>153.48166309999999</v>
      </c>
      <c r="J70" s="39">
        <v>0.2614583083</v>
      </c>
      <c r="K70" s="40">
        <v>409.95987659999997</v>
      </c>
      <c r="L70" s="38">
        <v>217.75481310000001</v>
      </c>
      <c r="M70" s="41">
        <v>0.35323108580000001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1351.2532900000001</v>
      </c>
      <c r="F71" s="35">
        <v>65.70906343</v>
      </c>
      <c r="G71" s="37">
        <v>0.76484648860000004</v>
      </c>
      <c r="H71" s="38">
        <v>283.47273080000002</v>
      </c>
      <c r="I71" s="38">
        <v>75.516021159999994</v>
      </c>
      <c r="J71" s="39">
        <v>0.18865403519999999</v>
      </c>
      <c r="K71" s="40">
        <v>363.44033200000001</v>
      </c>
      <c r="L71" s="38">
        <v>133.690764</v>
      </c>
      <c r="M71" s="41">
        <v>0.28112785369999999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1257.749247</v>
      </c>
      <c r="F72" s="35">
        <v>34.163859459999998</v>
      </c>
      <c r="G72" s="37">
        <v>0.71402414510000001</v>
      </c>
      <c r="H72" s="38">
        <v>279.85077419999999</v>
      </c>
      <c r="I72" s="38">
        <v>54.646651740000003</v>
      </c>
      <c r="J72" s="39">
        <v>0.15956339580000001</v>
      </c>
      <c r="K72" s="40">
        <v>346.6851881</v>
      </c>
      <c r="L72" s="38">
        <v>106.331305</v>
      </c>
      <c r="M72" s="41">
        <v>0.24197065749999999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1818.1184960000001</v>
      </c>
      <c r="F73" s="35">
        <v>122.87913709999999</v>
      </c>
      <c r="G73" s="37">
        <v>0.9261608053</v>
      </c>
      <c r="H73" s="38">
        <v>349.69328200000001</v>
      </c>
      <c r="I73" s="38">
        <v>135.6220778</v>
      </c>
      <c r="J73" s="39">
        <v>0.25692432780000002</v>
      </c>
      <c r="K73" s="40">
        <v>405.24636959999998</v>
      </c>
      <c r="L73" s="38">
        <v>194.6665668</v>
      </c>
      <c r="M73" s="41">
        <v>0.33430173940000002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1721.452487</v>
      </c>
      <c r="F74" s="35">
        <v>112.8357824</v>
      </c>
      <c r="G74" s="37">
        <v>0.89856553559999996</v>
      </c>
      <c r="H74" s="38">
        <v>334.49676440000002</v>
      </c>
      <c r="I74" s="38">
        <v>117.448927</v>
      </c>
      <c r="J74" s="39">
        <v>0.23052412010000001</v>
      </c>
      <c r="K74" s="40">
        <v>400.54547079999998</v>
      </c>
      <c r="L74" s="38">
        <v>188.3952271</v>
      </c>
      <c r="M74" s="41">
        <v>0.3271659925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1859.174017</v>
      </c>
      <c r="F75" s="35">
        <v>141.74833989999999</v>
      </c>
      <c r="G75" s="37">
        <v>0.96359274189999999</v>
      </c>
      <c r="H75" s="38">
        <v>348.26008710000002</v>
      </c>
      <c r="I75" s="38">
        <v>146.37692029999999</v>
      </c>
      <c r="J75" s="39">
        <v>0.26057771470000002</v>
      </c>
      <c r="K75" s="40">
        <v>412.97948289999999</v>
      </c>
      <c r="L75" s="38">
        <v>208.3050442</v>
      </c>
      <c r="M75" s="41">
        <v>0.34749595020000001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1739.1233890000001</v>
      </c>
      <c r="F76" s="35">
        <v>115.0423042</v>
      </c>
      <c r="G76" s="37">
        <v>0.90994082720000002</v>
      </c>
      <c r="H76" s="38">
        <v>333.16633400000001</v>
      </c>
      <c r="I76" s="38">
        <v>121.50098490000001</v>
      </c>
      <c r="J76" s="39">
        <v>0.23502472769999999</v>
      </c>
      <c r="K76" s="40">
        <v>412.33424309999998</v>
      </c>
      <c r="L76" s="38">
        <v>192.2559995</v>
      </c>
      <c r="M76" s="41">
        <v>0.34497931430000001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1835.017887</v>
      </c>
      <c r="F77" s="35">
        <v>128.1070996</v>
      </c>
      <c r="G77" s="37">
        <v>0.90788530690000002</v>
      </c>
      <c r="H77" s="38">
        <v>355.17129310000001</v>
      </c>
      <c r="I77" s="38">
        <v>147.3162025</v>
      </c>
      <c r="J77" s="39">
        <v>0.26991028719999999</v>
      </c>
      <c r="K77" s="40">
        <v>397.087515</v>
      </c>
      <c r="L77" s="38">
        <v>198.30195130000001</v>
      </c>
      <c r="M77" s="41">
        <v>0.32887692969999999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1715.9109169999999</v>
      </c>
      <c r="F78" s="35">
        <v>120.4195644</v>
      </c>
      <c r="G78" s="37">
        <v>0.87077709719999996</v>
      </c>
      <c r="H78" s="38">
        <v>336.69196060000002</v>
      </c>
      <c r="I78" s="38">
        <v>122.41877820000001</v>
      </c>
      <c r="J78" s="39">
        <v>0.23945365239999999</v>
      </c>
      <c r="K78" s="40">
        <v>422.08002720000002</v>
      </c>
      <c r="L78" s="38">
        <v>191.0853285</v>
      </c>
      <c r="M78" s="41">
        <v>0.35456239499999997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1790.655802</v>
      </c>
      <c r="F79" s="35">
        <v>138.13739369999999</v>
      </c>
      <c r="G79" s="37">
        <v>0.93605062559999996</v>
      </c>
      <c r="H79" s="38">
        <v>337.80317020000001</v>
      </c>
      <c r="I79" s="38">
        <v>135.02280569999999</v>
      </c>
      <c r="J79" s="39">
        <v>0.24657969869999999</v>
      </c>
      <c r="K79" s="40">
        <v>421.41019890000001</v>
      </c>
      <c r="L79" s="38">
        <v>204.1999634</v>
      </c>
      <c r="M79" s="41">
        <v>0.35870259360000001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1623.1299039999999</v>
      </c>
      <c r="F80" s="35">
        <v>89.180318830000004</v>
      </c>
      <c r="G80" s="37">
        <v>0.82094341309999996</v>
      </c>
      <c r="H80" s="38">
        <v>326.55684289999999</v>
      </c>
      <c r="I80" s="38">
        <v>105.046661</v>
      </c>
      <c r="J80" s="39">
        <v>0.2231365662</v>
      </c>
      <c r="K80" s="40">
        <v>412.70865730000003</v>
      </c>
      <c r="L80" s="38">
        <v>174.2024357</v>
      </c>
      <c r="M80" s="41">
        <v>0.33690242809999998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1763.8899429999999</v>
      </c>
      <c r="F81" s="35">
        <v>155.57880639999999</v>
      </c>
      <c r="G81" s="37">
        <v>0.97784276879999998</v>
      </c>
      <c r="H81" s="38">
        <v>339.06097340000002</v>
      </c>
      <c r="I81" s="38">
        <v>137.58988969999999</v>
      </c>
      <c r="J81" s="39">
        <v>0.25142037740000001</v>
      </c>
      <c r="K81" s="40">
        <v>421.63740940000002</v>
      </c>
      <c r="L81" s="38">
        <v>209.01426330000001</v>
      </c>
      <c r="M81" s="41">
        <v>0.36762690390000002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1781.8962289999999</v>
      </c>
      <c r="F82" s="35">
        <v>134.04532990000001</v>
      </c>
      <c r="G82" s="37">
        <v>0.91440628410000002</v>
      </c>
      <c r="H82" s="38">
        <v>351.38640939999999</v>
      </c>
      <c r="I82" s="38">
        <v>147.0565297</v>
      </c>
      <c r="J82" s="39">
        <v>0.26178699430000002</v>
      </c>
      <c r="K82" s="40">
        <v>388.92367419999999</v>
      </c>
      <c r="L82" s="38">
        <v>199.08654999999999</v>
      </c>
      <c r="M82" s="41">
        <v>0.31896355459999998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1514.916005</v>
      </c>
      <c r="F83" s="35">
        <v>65.922821189999993</v>
      </c>
      <c r="G83" s="37">
        <v>0.72580479490000005</v>
      </c>
      <c r="H83" s="38">
        <v>317.70471199999997</v>
      </c>
      <c r="I83" s="38">
        <v>87.953185610000006</v>
      </c>
      <c r="J83" s="39">
        <v>0.20941249140000001</v>
      </c>
      <c r="K83" s="40">
        <v>406.84029709999999</v>
      </c>
      <c r="L83" s="38">
        <v>153.5721255</v>
      </c>
      <c r="M83" s="41">
        <v>0.32330548990000002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1841.1528499999999</v>
      </c>
      <c r="F84" s="35">
        <v>130.3239567</v>
      </c>
      <c r="G84" s="37">
        <v>0.9309255501</v>
      </c>
      <c r="H84" s="38">
        <v>352.51690789999998</v>
      </c>
      <c r="I84" s="38">
        <v>147.94620180000001</v>
      </c>
      <c r="J84" s="39">
        <v>0.26903489819999998</v>
      </c>
      <c r="K84" s="40">
        <v>399.46113159999999</v>
      </c>
      <c r="L84" s="38">
        <v>198.7105584</v>
      </c>
      <c r="M84" s="41">
        <v>0.33102318670000003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1841.734066</v>
      </c>
      <c r="F85" s="35">
        <v>124.9807127</v>
      </c>
      <c r="G85" s="37">
        <v>0.93856483189999995</v>
      </c>
      <c r="H85" s="38">
        <v>348.79082340000002</v>
      </c>
      <c r="I85" s="38">
        <v>130.93250660000001</v>
      </c>
      <c r="J85" s="39">
        <v>0.24843056129999999</v>
      </c>
      <c r="K85" s="40">
        <v>398.29663390000002</v>
      </c>
      <c r="L85" s="38">
        <v>193.07166050000001</v>
      </c>
      <c r="M85" s="41">
        <v>0.32458857559999998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1867.504062</v>
      </c>
      <c r="F86" s="35">
        <v>146.26719700000001</v>
      </c>
      <c r="G86" s="37">
        <v>0.94943689330000003</v>
      </c>
      <c r="H86" s="38">
        <v>347.70019439999999</v>
      </c>
      <c r="I86" s="38">
        <v>152.2535397</v>
      </c>
      <c r="J86" s="39">
        <v>0.26569128819999999</v>
      </c>
      <c r="K86" s="40">
        <v>413.58895840000002</v>
      </c>
      <c r="L86" s="38">
        <v>209.71015410000001</v>
      </c>
      <c r="M86" s="41">
        <v>0.3478541134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1696.975997</v>
      </c>
      <c r="F87" s="35">
        <v>138.47772509999999</v>
      </c>
      <c r="G87" s="37">
        <v>0.96406317210000003</v>
      </c>
      <c r="H87" s="38">
        <v>337.96662140000001</v>
      </c>
      <c r="I87" s="38">
        <v>126.5939812</v>
      </c>
      <c r="J87" s="39">
        <v>0.24759641830000001</v>
      </c>
      <c r="K87" s="40">
        <v>426.86331569999999</v>
      </c>
      <c r="L87" s="38">
        <v>200.26228029999999</v>
      </c>
      <c r="M87" s="41">
        <v>0.36622678860000002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1752.3745349999999</v>
      </c>
      <c r="F88" s="35">
        <v>109.48155300000001</v>
      </c>
      <c r="G88" s="37">
        <v>0.87410432000000005</v>
      </c>
      <c r="H88" s="38">
        <v>350.48724199999998</v>
      </c>
      <c r="I88" s="38">
        <v>136.3387491</v>
      </c>
      <c r="J88" s="39">
        <v>0.2616916406</v>
      </c>
      <c r="K88" s="40">
        <v>382.00257809999999</v>
      </c>
      <c r="L88" s="38">
        <v>182.05482459999999</v>
      </c>
      <c r="M88" s="41">
        <v>0.3080203399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1791.268135</v>
      </c>
      <c r="F89" s="35">
        <v>117.9101943</v>
      </c>
      <c r="G89" s="37">
        <v>0.91370498359999996</v>
      </c>
      <c r="H89" s="38">
        <v>342.04892130000002</v>
      </c>
      <c r="I89" s="38">
        <v>123.9203813</v>
      </c>
      <c r="J89" s="39">
        <v>0.24095673140000001</v>
      </c>
      <c r="K89" s="40">
        <v>405.25323600000002</v>
      </c>
      <c r="L89" s="38">
        <v>189.99828310000001</v>
      </c>
      <c r="M89" s="41">
        <v>0.33180814110000001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1837.760718</v>
      </c>
      <c r="F90" s="35">
        <v>156.34282379999999</v>
      </c>
      <c r="G90" s="37">
        <v>0.96733285020000004</v>
      </c>
      <c r="H90" s="38">
        <v>338.83089580000001</v>
      </c>
      <c r="I90" s="38">
        <v>147.95796720000001</v>
      </c>
      <c r="J90" s="39">
        <v>0.25408358139999998</v>
      </c>
      <c r="K90" s="40">
        <v>418.91127649999999</v>
      </c>
      <c r="L90" s="38">
        <v>216.08913469999999</v>
      </c>
      <c r="M90" s="41">
        <v>0.36018619200000002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F42680B-14A5-47BD-B52D-F12F1539F04B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8EDD016B-B4B5-45C0-852C-6336B7E3021E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2F988FF4-316C-4D47-A05D-6B35315CBD26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F57ABB4C-EC1C-4BA3-9B6D-24F2314AF36C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58EF251B-05FB-42B7-9C29-9A7658D25718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BFCBF909-6FFF-46AE-AD1C-C6F342A714E5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463FC142-4453-4A6A-95F3-85FB80B8419D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F2C3748A-AF3F-4A35-94D0-32E79600BCBD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3235FC5D-1402-48BB-88AE-18FB6F9811CB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4A64A42E-917F-4D32-9C3E-318080D8A76F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96DF5BF7-7E41-40CF-B9CF-508110A7571A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E813BAFE-1462-4555-9604-12345D95C2FF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E21"/>
  <sheetViews>
    <sheetView workbookViewId="0">
      <selection activeCell="J21" sqref="J21"/>
    </sheetView>
  </sheetViews>
  <sheetFormatPr defaultColWidth="14.46484375" defaultRowHeight="15.75" customHeight="1" x14ac:dyDescent="0.35"/>
  <cols>
    <col min="1" max="1" width="21.33203125" style="19" customWidth="1"/>
    <col min="2" max="2" width="23.1328125" style="19" customWidth="1"/>
    <col min="3" max="3" width="49.86328125" style="19" customWidth="1"/>
    <col min="4" max="5" width="23.1328125" style="19" customWidth="1"/>
    <col min="6" max="16384" width="14.46484375" style="19"/>
  </cols>
  <sheetData>
    <row r="1" spans="1:5" ht="15.75" customHeight="1" x14ac:dyDescent="0.35">
      <c r="A1" s="18" t="s">
        <v>81</v>
      </c>
      <c r="B1" s="18" t="s">
        <v>3</v>
      </c>
      <c r="C1" s="18" t="s">
        <v>4</v>
      </c>
      <c r="D1" s="18" t="s">
        <v>5</v>
      </c>
      <c r="E1" s="18" t="s">
        <v>6</v>
      </c>
    </row>
    <row r="2" spans="1:5" ht="15.75" customHeight="1" x14ac:dyDescent="0.35">
      <c r="A2" s="20" t="s">
        <v>7</v>
      </c>
      <c r="B2" s="21" t="s">
        <v>8</v>
      </c>
      <c r="C2" s="21" t="s">
        <v>9</v>
      </c>
      <c r="D2" s="21" t="s">
        <v>10</v>
      </c>
      <c r="E2" s="21" t="s">
        <v>11</v>
      </c>
    </row>
    <row r="3" spans="1:5" ht="15.75" customHeight="1" x14ac:dyDescent="0.35">
      <c r="A3" s="20" t="s">
        <v>12</v>
      </c>
      <c r="B3" s="21" t="s">
        <v>8</v>
      </c>
      <c r="C3" s="21" t="s">
        <v>9</v>
      </c>
      <c r="D3" s="21" t="s">
        <v>13</v>
      </c>
      <c r="E3" s="21" t="s">
        <v>11</v>
      </c>
    </row>
    <row r="4" spans="1:5" ht="15.75" customHeight="1" x14ac:dyDescent="0.35">
      <c r="A4" s="20" t="s">
        <v>14</v>
      </c>
      <c r="B4" s="21" t="s">
        <v>8</v>
      </c>
      <c r="C4" s="21" t="s">
        <v>15</v>
      </c>
      <c r="D4" s="21" t="s">
        <v>10</v>
      </c>
      <c r="E4" s="21" t="s">
        <v>11</v>
      </c>
    </row>
    <row r="5" spans="1:5" ht="15.75" customHeight="1" x14ac:dyDescent="0.35">
      <c r="A5" s="20" t="s">
        <v>16</v>
      </c>
      <c r="B5" s="21" t="s">
        <v>17</v>
      </c>
      <c r="C5" s="21" t="s">
        <v>18</v>
      </c>
      <c r="D5" s="21" t="s">
        <v>10</v>
      </c>
      <c r="E5" s="21" t="s">
        <v>11</v>
      </c>
    </row>
    <row r="6" spans="1:5" ht="15.75" customHeight="1" x14ac:dyDescent="0.35">
      <c r="A6" s="20" t="s">
        <v>19</v>
      </c>
      <c r="B6" s="21" t="s">
        <v>20</v>
      </c>
      <c r="C6" s="21" t="s">
        <v>21</v>
      </c>
      <c r="D6" s="21" t="s">
        <v>22</v>
      </c>
      <c r="E6" s="21" t="s">
        <v>23</v>
      </c>
    </row>
    <row r="7" spans="1:5" ht="15.75" customHeight="1" x14ac:dyDescent="0.35">
      <c r="A7" s="20" t="s">
        <v>24</v>
      </c>
      <c r="B7" s="21" t="s">
        <v>25</v>
      </c>
      <c r="C7" s="21" t="s">
        <v>26</v>
      </c>
      <c r="D7" s="21" t="s">
        <v>27</v>
      </c>
      <c r="E7" s="21" t="s">
        <v>11</v>
      </c>
    </row>
    <row r="8" spans="1:5" ht="15.75" customHeight="1" x14ac:dyDescent="0.35">
      <c r="A8" s="20" t="s">
        <v>28</v>
      </c>
      <c r="B8" s="21" t="s">
        <v>29</v>
      </c>
      <c r="C8" s="21" t="s">
        <v>30</v>
      </c>
      <c r="D8" s="21" t="s">
        <v>31</v>
      </c>
      <c r="E8" s="21" t="s">
        <v>11</v>
      </c>
    </row>
    <row r="9" spans="1:5" ht="15.75" customHeight="1" x14ac:dyDescent="0.35">
      <c r="A9" s="20" t="s">
        <v>32</v>
      </c>
      <c r="B9" s="21" t="s">
        <v>20</v>
      </c>
      <c r="C9" s="21" t="s">
        <v>33</v>
      </c>
      <c r="D9" s="21" t="s">
        <v>34</v>
      </c>
      <c r="E9" s="21" t="s">
        <v>11</v>
      </c>
    </row>
    <row r="10" spans="1:5" ht="15.75" customHeight="1" x14ac:dyDescent="0.35">
      <c r="A10" s="20" t="s">
        <v>35</v>
      </c>
      <c r="B10" s="21" t="s">
        <v>20</v>
      </c>
      <c r="C10" s="21" t="s">
        <v>33</v>
      </c>
      <c r="D10" s="21" t="s">
        <v>34</v>
      </c>
      <c r="E10" s="21" t="s">
        <v>11</v>
      </c>
    </row>
    <row r="11" spans="1:5" ht="15.75" customHeight="1" x14ac:dyDescent="0.35">
      <c r="A11" s="20" t="s">
        <v>36</v>
      </c>
      <c r="B11" s="21" t="s">
        <v>37</v>
      </c>
      <c r="C11" s="21" t="s">
        <v>38</v>
      </c>
      <c r="D11" s="21" t="s">
        <v>39</v>
      </c>
      <c r="E11" s="21" t="s">
        <v>11</v>
      </c>
    </row>
    <row r="12" spans="1:5" ht="15.75" customHeight="1" x14ac:dyDescent="0.35">
      <c r="A12" s="20" t="s">
        <v>40</v>
      </c>
      <c r="B12" s="21" t="s">
        <v>37</v>
      </c>
      <c r="C12" s="21" t="s">
        <v>38</v>
      </c>
      <c r="D12" s="21" t="s">
        <v>39</v>
      </c>
      <c r="E12" s="21" t="s">
        <v>11</v>
      </c>
    </row>
    <row r="13" spans="1:5" ht="15.75" customHeight="1" x14ac:dyDescent="0.35">
      <c r="A13" s="20" t="s">
        <v>41</v>
      </c>
      <c r="B13" s="21" t="s">
        <v>42</v>
      </c>
      <c r="C13" s="21" t="s">
        <v>43</v>
      </c>
      <c r="D13" s="21" t="s">
        <v>44</v>
      </c>
      <c r="E13" s="21" t="s">
        <v>11</v>
      </c>
    </row>
    <row r="14" spans="1:5" ht="15.75" customHeight="1" x14ac:dyDescent="0.35">
      <c r="A14" s="20" t="s">
        <v>45</v>
      </c>
      <c r="B14" s="21" t="s">
        <v>25</v>
      </c>
      <c r="C14" s="21" t="s">
        <v>46</v>
      </c>
      <c r="D14" s="21" t="s">
        <v>47</v>
      </c>
      <c r="E14" s="21" t="s">
        <v>11</v>
      </c>
    </row>
    <row r="15" spans="1:5" ht="15.75" customHeight="1" x14ac:dyDescent="0.35">
      <c r="A15" s="20" t="s">
        <v>48</v>
      </c>
      <c r="B15" s="21" t="s">
        <v>25</v>
      </c>
      <c r="C15" s="21" t="s">
        <v>46</v>
      </c>
      <c r="D15" s="21" t="s">
        <v>49</v>
      </c>
      <c r="E15" s="21" t="s">
        <v>11</v>
      </c>
    </row>
    <row r="16" spans="1:5" ht="15.75" customHeight="1" x14ac:dyDescent="0.35">
      <c r="A16" s="20" t="s">
        <v>50</v>
      </c>
      <c r="B16" s="21" t="s">
        <v>25</v>
      </c>
      <c r="C16" s="21" t="s">
        <v>46</v>
      </c>
      <c r="D16" s="21" t="s">
        <v>51</v>
      </c>
      <c r="E16" s="21" t="s">
        <v>11</v>
      </c>
    </row>
    <row r="17" spans="1:5" ht="15.75" customHeight="1" x14ac:dyDescent="0.35">
      <c r="A17" s="20" t="s">
        <v>52</v>
      </c>
      <c r="B17" s="21" t="s">
        <v>53</v>
      </c>
      <c r="C17" s="21" t="s">
        <v>54</v>
      </c>
      <c r="D17" s="21" t="s">
        <v>27</v>
      </c>
      <c r="E17" s="21" t="s">
        <v>11</v>
      </c>
    </row>
    <row r="18" spans="1:5" ht="15.75" customHeight="1" x14ac:dyDescent="0.35">
      <c r="A18" s="20" t="s">
        <v>55</v>
      </c>
      <c r="B18" s="21" t="s">
        <v>53</v>
      </c>
      <c r="C18" s="21" t="s">
        <v>56</v>
      </c>
      <c r="D18" s="21" t="s">
        <v>10</v>
      </c>
      <c r="E18" s="21" t="s">
        <v>11</v>
      </c>
    </row>
    <row r="19" spans="1:5" ht="15.75" customHeight="1" x14ac:dyDescent="0.35">
      <c r="A19" s="20" t="s">
        <v>57</v>
      </c>
      <c r="B19" s="21" t="s">
        <v>53</v>
      </c>
      <c r="C19" s="21" t="s">
        <v>56</v>
      </c>
      <c r="D19" s="21" t="s">
        <v>10</v>
      </c>
      <c r="E19" s="21" t="s">
        <v>11</v>
      </c>
    </row>
    <row r="20" spans="1:5" ht="15.75" customHeight="1" x14ac:dyDescent="0.35">
      <c r="A20" s="20" t="s">
        <v>58</v>
      </c>
      <c r="B20" s="21" t="s">
        <v>53</v>
      </c>
      <c r="C20" s="21" t="s">
        <v>59</v>
      </c>
      <c r="D20" s="21" t="s">
        <v>60</v>
      </c>
      <c r="E20" s="21" t="s">
        <v>11</v>
      </c>
    </row>
    <row r="21" spans="1:5" ht="15.75" customHeight="1" x14ac:dyDescent="0.35">
      <c r="A21" s="20" t="s">
        <v>61</v>
      </c>
      <c r="B21" s="21" t="s">
        <v>62</v>
      </c>
      <c r="C21" s="20" t="s">
        <v>63</v>
      </c>
      <c r="D21" s="21" t="s">
        <v>64</v>
      </c>
      <c r="E21" s="21" t="s">
        <v>11</v>
      </c>
    </row>
  </sheetData>
  <hyperlinks>
    <hyperlink ref="A2" r:id="rId1" xr:uid="{00000000-0004-0000-0200-000000000000}"/>
    <hyperlink ref="A3" r:id="rId2" xr:uid="{00000000-0004-0000-0200-000001000000}"/>
    <hyperlink ref="A4" r:id="rId3" xr:uid="{00000000-0004-0000-0200-000002000000}"/>
    <hyperlink ref="A5" r:id="rId4" xr:uid="{00000000-0004-0000-0200-000003000000}"/>
    <hyperlink ref="A6" r:id="rId5" xr:uid="{00000000-0004-0000-0200-000004000000}"/>
    <hyperlink ref="A7" r:id="rId6" xr:uid="{00000000-0004-0000-0200-000005000000}"/>
    <hyperlink ref="A8" r:id="rId7" xr:uid="{00000000-0004-0000-0200-000006000000}"/>
    <hyperlink ref="A9" r:id="rId8" xr:uid="{00000000-0004-0000-0200-000007000000}"/>
    <hyperlink ref="A10" r:id="rId9" xr:uid="{00000000-0004-0000-0200-000008000000}"/>
    <hyperlink ref="A11" r:id="rId10" xr:uid="{00000000-0004-0000-0200-000009000000}"/>
    <hyperlink ref="A12" r:id="rId11" xr:uid="{00000000-0004-0000-0200-00000A000000}"/>
    <hyperlink ref="A13" r:id="rId12" xr:uid="{00000000-0004-0000-0200-00000B000000}"/>
    <hyperlink ref="A14" r:id="rId13" xr:uid="{00000000-0004-0000-0200-00000C000000}"/>
    <hyperlink ref="A15" r:id="rId14" xr:uid="{00000000-0004-0000-0200-00000D000000}"/>
    <hyperlink ref="A16" r:id="rId15" xr:uid="{00000000-0004-0000-0200-00000E000000}"/>
    <hyperlink ref="A17" r:id="rId16" xr:uid="{00000000-0004-0000-0200-00000F000000}"/>
    <hyperlink ref="A18" r:id="rId17" xr:uid="{00000000-0004-0000-0200-000010000000}"/>
    <hyperlink ref="A19" r:id="rId18" xr:uid="{00000000-0004-0000-0200-000011000000}"/>
    <hyperlink ref="A20" r:id="rId19" xr:uid="{00000000-0004-0000-0200-000012000000}"/>
    <hyperlink ref="A21" r:id="rId20" location="no" xr:uid="{00000000-0004-0000-0200-000013000000}"/>
    <hyperlink ref="C21" r:id="rId21" xr:uid="{00000000-0004-0000-0200-000014000000}"/>
  </hyperlinks>
  <pageMargins left="0.7" right="0.7" top="0.75" bottom="0.75" header="0.3" footer="0.3"/>
  <pageSetup orientation="portrait" horizontalDpi="4294967293" verticalDpi="0" r:id="rId2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70A0F-8ED9-4C1C-8D3E-E99C904DCF0D}">
  <dimension ref="A1:F102"/>
  <sheetViews>
    <sheetView zoomScaleNormal="100" workbookViewId="0">
      <selection activeCell="A2" sqref="A2"/>
    </sheetView>
  </sheetViews>
  <sheetFormatPr defaultColWidth="8.53125" defaultRowHeight="11.65" x14ac:dyDescent="0.35"/>
  <cols>
    <col min="1" max="1" width="16.46484375" style="23" customWidth="1"/>
    <col min="2" max="2" width="8.6640625" style="23" bestFit="1" customWidth="1"/>
    <col min="3" max="3" width="8.796875" style="23" bestFit="1" customWidth="1"/>
    <col min="4" max="6" width="8.6640625" style="23" bestFit="1" customWidth="1"/>
    <col min="7" max="1024" width="8.53125" style="23"/>
    <col min="1025" max="1025" width="9.1328125" style="23" customWidth="1"/>
    <col min="1026" max="16384" width="8.53125" style="23"/>
  </cols>
  <sheetData>
    <row r="1" spans="1:6" ht="53.75" customHeight="1" x14ac:dyDescent="0.35">
      <c r="A1" s="79" t="s">
        <v>189</v>
      </c>
      <c r="B1" s="79"/>
      <c r="C1" s="79"/>
      <c r="D1" s="79"/>
      <c r="E1" s="79"/>
      <c r="F1" s="79"/>
    </row>
    <row r="2" spans="1:6" ht="41.65" thickBot="1" x14ac:dyDescent="0.4">
      <c r="A2" s="26" t="s">
        <v>2</v>
      </c>
      <c r="B2" s="62" t="s">
        <v>1</v>
      </c>
      <c r="C2" s="63" t="s">
        <v>74</v>
      </c>
      <c r="D2" s="64" t="s">
        <v>75</v>
      </c>
      <c r="E2" s="65" t="s">
        <v>76</v>
      </c>
      <c r="F2" s="66" t="s">
        <v>77</v>
      </c>
    </row>
    <row r="3" spans="1:6" x14ac:dyDescent="0.35">
      <c r="A3" s="27"/>
      <c r="B3" s="67"/>
      <c r="C3" s="68"/>
      <c r="D3" s="69">
        <f>SUMPRODUCT($C$4:$C$102, D$4:D$102)</f>
        <v>1642.7838252243369</v>
      </c>
      <c r="E3" s="69">
        <f t="shared" ref="E3:F3" si="0">SUMPRODUCT($C$4:$C$102, E$4:E$102)</f>
        <v>88.669206023576535</v>
      </c>
      <c r="F3" s="70">
        <f t="shared" si="0"/>
        <v>0.83329567809281835</v>
      </c>
    </row>
    <row r="4" spans="1:6" x14ac:dyDescent="0.35">
      <c r="A4" s="33" t="str">
        <f>VLOOKUP('Observations-PRISM'!B4, 'County name'!$A$2:$B$89, 2, FALSE)</f>
        <v>Aitkin</v>
      </c>
      <c r="B4" s="23">
        <v>27001</v>
      </c>
      <c r="C4" s="68">
        <f>VLOOKUP($B4, 'County name'!$A$3:$D$101, 4, FALSE)</f>
        <v>1.3441E-3</v>
      </c>
      <c r="D4" s="24">
        <v>1363.1184390000001</v>
      </c>
      <c r="E4" s="24">
        <v>39.459994119999998</v>
      </c>
      <c r="F4" s="71">
        <v>0.68866860129999996</v>
      </c>
    </row>
    <row r="5" spans="1:6" x14ac:dyDescent="0.35">
      <c r="A5" s="33" t="str">
        <f>VLOOKUP('Observations-PRISM'!B5, 'County name'!$A$2:$B$89, 2, FALSE)</f>
        <v>Anoka</v>
      </c>
      <c r="B5" s="23">
        <v>27003</v>
      </c>
      <c r="C5" s="68">
        <f>VLOOKUP($B5, 'County name'!$A$3:$D$101, 4, FALSE)</f>
        <v>9.8259999999999992E-4</v>
      </c>
      <c r="D5" s="24">
        <v>1709.3233680000001</v>
      </c>
      <c r="E5" s="24">
        <v>83.919722460000003</v>
      </c>
      <c r="F5" s="71">
        <v>0.8095927825</v>
      </c>
    </row>
    <row r="6" spans="1:6" x14ac:dyDescent="0.35">
      <c r="A6" s="33" t="str">
        <f>VLOOKUP('Observations-PRISM'!B6, 'County name'!$A$2:$B$89, 2, FALSE)</f>
        <v>Becker</v>
      </c>
      <c r="B6" s="23">
        <v>27005</v>
      </c>
      <c r="C6" s="68">
        <f>VLOOKUP($B6, 'County name'!$A$3:$D$101, 4, FALSE)</f>
        <v>1.1377099999999999E-2</v>
      </c>
      <c r="D6" s="24">
        <v>1469.9334819999999</v>
      </c>
      <c r="E6" s="24">
        <v>61.20056512</v>
      </c>
      <c r="F6" s="71">
        <v>0.80030191120000005</v>
      </c>
    </row>
    <row r="7" spans="1:6" x14ac:dyDescent="0.35">
      <c r="A7" s="33" t="str">
        <f>VLOOKUP('Observations-PRISM'!B7, 'County name'!$A$2:$B$89, 2, FALSE)</f>
        <v>Beltrami</v>
      </c>
      <c r="B7" s="23">
        <v>27007</v>
      </c>
      <c r="C7" s="68">
        <f>VLOOKUP($B7, 'County name'!$A$3:$D$101, 4, FALSE)</f>
        <v>3.9858999999999997E-3</v>
      </c>
      <c r="D7" s="24">
        <v>1319.037924</v>
      </c>
      <c r="E7" s="24">
        <v>45.430584289999999</v>
      </c>
      <c r="F7" s="71">
        <v>0.73669808960000005</v>
      </c>
    </row>
    <row r="8" spans="1:6" x14ac:dyDescent="0.35">
      <c r="A8" s="33" t="str">
        <f>VLOOKUP('Observations-PRISM'!B8, 'County name'!$A$2:$B$89, 2, FALSE)</f>
        <v>Benton</v>
      </c>
      <c r="B8" s="23">
        <v>27009</v>
      </c>
      <c r="C8" s="68">
        <f>VLOOKUP($B8, 'County name'!$A$3:$D$101, 4, FALSE)</f>
        <v>5.1006000000000003E-3</v>
      </c>
      <c r="D8" s="24">
        <v>1578.712534</v>
      </c>
      <c r="E8" s="24">
        <v>72.106450460000005</v>
      </c>
      <c r="F8" s="71">
        <v>0.78440109940000002</v>
      </c>
    </row>
    <row r="9" spans="1:6" x14ac:dyDescent="0.35">
      <c r="A9" s="33" t="str">
        <f>VLOOKUP('Observations-PRISM'!B9, 'County name'!$A$2:$B$89, 2, FALSE)</f>
        <v>Big Stone</v>
      </c>
      <c r="B9" s="23">
        <v>27011</v>
      </c>
      <c r="C9" s="68">
        <f>VLOOKUP($B9, 'County name'!$A$3:$D$101, 4, FALSE)</f>
        <v>1.3428900000000001E-2</v>
      </c>
      <c r="D9" s="24">
        <v>1696.001524</v>
      </c>
      <c r="E9" s="24">
        <v>111.24314440000001</v>
      </c>
      <c r="F9" s="71">
        <v>0.87728964769999995</v>
      </c>
    </row>
    <row r="10" spans="1:6" x14ac:dyDescent="0.35">
      <c r="A10" s="33" t="str">
        <f>VLOOKUP('Observations-PRISM'!B10, 'County name'!$A$2:$B$89, 2, FALSE)</f>
        <v>Blue Earth</v>
      </c>
      <c r="B10" s="23">
        <v>27013</v>
      </c>
      <c r="C10" s="68">
        <f>VLOOKUP($B10, 'County name'!$A$3:$D$101, 4, FALSE)</f>
        <v>1.70733E-2</v>
      </c>
      <c r="D10" s="24">
        <v>1798.8748909999999</v>
      </c>
      <c r="E10" s="24">
        <v>110.3398337</v>
      </c>
      <c r="F10" s="71">
        <v>0.89820721329999997</v>
      </c>
    </row>
    <row r="11" spans="1:6" x14ac:dyDescent="0.35">
      <c r="A11" s="33" t="str">
        <f>VLOOKUP('Observations-PRISM'!B11, 'County name'!$A$2:$B$89, 2, FALSE)</f>
        <v>Brown</v>
      </c>
      <c r="B11" s="23">
        <v>27015</v>
      </c>
      <c r="C11" s="68">
        <f>VLOOKUP($B11, 'County name'!$A$3:$D$101, 4, FALSE)</f>
        <v>1.5349099999999999E-2</v>
      </c>
      <c r="D11" s="24">
        <v>1774.6700020000001</v>
      </c>
      <c r="E11" s="24">
        <v>107.34344659999999</v>
      </c>
      <c r="F11" s="71">
        <v>0.87229406139999999</v>
      </c>
    </row>
    <row r="12" spans="1:6" x14ac:dyDescent="0.35">
      <c r="A12" s="33" t="str">
        <f>VLOOKUP('Observations-PRISM'!B12, 'County name'!$A$2:$B$89, 2, FALSE)</f>
        <v>Carlton</v>
      </c>
      <c r="B12" s="23">
        <v>27017</v>
      </c>
      <c r="C12" s="68">
        <f>VLOOKUP($B12, 'County name'!$A$3:$D$101, 4, FALSE)</f>
        <v>1.228E-4</v>
      </c>
      <c r="D12" s="24">
        <v>1299.252596</v>
      </c>
      <c r="E12" s="24">
        <v>39.426177500000001</v>
      </c>
      <c r="F12" s="71">
        <v>0.71459231079999996</v>
      </c>
    </row>
    <row r="13" spans="1:6" x14ac:dyDescent="0.35">
      <c r="A13" s="33" t="str">
        <f>VLOOKUP('Observations-PRISM'!B13, 'County name'!$A$2:$B$89, 2, FALSE)</f>
        <v>Carver</v>
      </c>
      <c r="B13" s="23">
        <v>27019</v>
      </c>
      <c r="C13" s="68">
        <f>VLOOKUP($B13, 'County name'!$A$3:$D$101, 4, FALSE)</f>
        <v>5.7131999999999999E-3</v>
      </c>
      <c r="D13" s="24">
        <v>1750.6402969999999</v>
      </c>
      <c r="E13" s="24">
        <v>87.110303500000001</v>
      </c>
      <c r="F13" s="71">
        <v>0.8339396993</v>
      </c>
    </row>
    <row r="14" spans="1:6" x14ac:dyDescent="0.35">
      <c r="A14" s="33" t="str">
        <f>VLOOKUP('Observations-PRISM'!B14, 'County name'!$A$2:$B$89, 2, FALSE)</f>
        <v>Cass</v>
      </c>
      <c r="B14" s="23">
        <v>27021</v>
      </c>
      <c r="C14" s="68">
        <f>VLOOKUP($B14, 'County name'!$A$3:$D$101, 4, FALSE)</f>
        <v>7.783E-4</v>
      </c>
      <c r="D14" s="24">
        <v>1426.37958</v>
      </c>
      <c r="E14" s="24">
        <v>43.582919410000002</v>
      </c>
      <c r="F14" s="71">
        <v>0.69209191979999996</v>
      </c>
    </row>
    <row r="15" spans="1:6" x14ac:dyDescent="0.35">
      <c r="A15" s="33" t="str">
        <f>VLOOKUP('Observations-PRISM'!B15, 'County name'!$A$2:$B$89, 2, FALSE)</f>
        <v>Chippewa</v>
      </c>
      <c r="B15" s="23">
        <v>27023</v>
      </c>
      <c r="C15" s="68">
        <f>VLOOKUP($B15, 'County name'!$A$3:$D$101, 4, FALSE)</f>
        <v>1.4470500000000001E-2</v>
      </c>
      <c r="D15" s="24">
        <v>1751.7441329999999</v>
      </c>
      <c r="E15" s="24">
        <v>114.448196</v>
      </c>
      <c r="F15" s="71">
        <v>0.89105947429999999</v>
      </c>
    </row>
    <row r="16" spans="1:6" x14ac:dyDescent="0.35">
      <c r="A16" s="33" t="str">
        <f>VLOOKUP('Observations-PRISM'!B16, 'County name'!$A$2:$B$89, 2, FALSE)</f>
        <v>Chisago</v>
      </c>
      <c r="B16" s="23">
        <v>27025</v>
      </c>
      <c r="C16" s="68">
        <f>VLOOKUP($B16, 'County name'!$A$3:$D$101, 4, FALSE)</f>
        <v>3.6725999999999998E-3</v>
      </c>
      <c r="D16" s="24">
        <v>1619.4457640000001</v>
      </c>
      <c r="E16" s="24">
        <v>76.003248119999995</v>
      </c>
      <c r="F16" s="71">
        <v>0.77073340980000005</v>
      </c>
    </row>
    <row r="17" spans="1:6" x14ac:dyDescent="0.35">
      <c r="A17" s="33" t="str">
        <f>VLOOKUP('Observations-PRISM'!B17, 'County name'!$A$2:$B$89, 2, FALSE)</f>
        <v>Clay</v>
      </c>
      <c r="B17" s="23">
        <v>27027</v>
      </c>
      <c r="C17" s="68">
        <f>VLOOKUP($B17, 'County name'!$A$3:$D$101, 4, FALSE)</f>
        <v>2.5057200000000002E-2</v>
      </c>
      <c r="D17" s="24">
        <v>1580.438431</v>
      </c>
      <c r="E17" s="24">
        <v>92.657892149999995</v>
      </c>
      <c r="F17" s="71">
        <v>0.86923600680000002</v>
      </c>
    </row>
    <row r="18" spans="1:6" x14ac:dyDescent="0.35">
      <c r="A18" s="33" t="str">
        <f>VLOOKUP('Observations-PRISM'!B18, 'County name'!$A$2:$B$89, 2, FALSE)</f>
        <v>Clearwater</v>
      </c>
      <c r="B18" s="23">
        <v>27029</v>
      </c>
      <c r="C18" s="68">
        <f>VLOOKUP($B18, 'County name'!$A$3:$D$101, 4, FALSE)</f>
        <v>3.4337E-3</v>
      </c>
      <c r="D18" s="24">
        <v>1360.734287</v>
      </c>
      <c r="E18" s="24">
        <v>48.15640046</v>
      </c>
      <c r="F18" s="71">
        <v>0.77006440659999997</v>
      </c>
    </row>
    <row r="19" spans="1:6" x14ac:dyDescent="0.35">
      <c r="A19" s="33" t="str">
        <f>VLOOKUP('Observations-PRISM'!B19, 'County name'!$A$2:$B$89, 2, FALSE)</f>
        <v>Cook</v>
      </c>
      <c r="B19" s="23">
        <v>27031</v>
      </c>
      <c r="C19" s="68">
        <f>VLOOKUP($B19, 'County name'!$A$3:$D$101, 4, FALSE)</f>
        <v>2.3E-6</v>
      </c>
      <c r="D19" s="24">
        <v>962.52655600000003</v>
      </c>
      <c r="E19" s="24">
        <v>1.828854016</v>
      </c>
      <c r="F19" s="71">
        <v>0.56838836459999997</v>
      </c>
    </row>
    <row r="20" spans="1:6" x14ac:dyDescent="0.35">
      <c r="A20" s="33" t="str">
        <f>VLOOKUP('Observations-PRISM'!B20, 'County name'!$A$2:$B$89, 2, FALSE)</f>
        <v>Cottonwood</v>
      </c>
      <c r="B20" s="23">
        <v>27033</v>
      </c>
      <c r="C20" s="68">
        <f>VLOOKUP($B20, 'County name'!$A$3:$D$101, 4, FALSE)</f>
        <v>1.6925300000000001E-2</v>
      </c>
      <c r="D20" s="24">
        <v>1752.707521</v>
      </c>
      <c r="E20" s="24">
        <v>102.46389550000001</v>
      </c>
      <c r="F20" s="71">
        <v>0.84858818800000002</v>
      </c>
    </row>
    <row r="21" spans="1:6" x14ac:dyDescent="0.35">
      <c r="A21" s="33" t="str">
        <f>VLOOKUP('Observations-PRISM'!B21, 'County name'!$A$2:$B$89, 2, FALSE)</f>
        <v>Crow Wing</v>
      </c>
      <c r="B21" s="23">
        <v>27035</v>
      </c>
      <c r="C21" s="68">
        <f>VLOOKUP($B21, 'County name'!$A$3:$D$101, 4, FALSE)</f>
        <v>1.0426999999999999E-3</v>
      </c>
      <c r="D21" s="24">
        <v>1465.443235</v>
      </c>
      <c r="E21" s="24">
        <v>50.436709020000002</v>
      </c>
      <c r="F21" s="71">
        <v>0.74960961150000005</v>
      </c>
    </row>
    <row r="22" spans="1:6" x14ac:dyDescent="0.35">
      <c r="A22" s="33" t="str">
        <f>VLOOKUP('Observations-PRISM'!B22, 'County name'!$A$2:$B$89, 2, FALSE)</f>
        <v>Dakota</v>
      </c>
      <c r="B22" s="23">
        <v>27037</v>
      </c>
      <c r="C22" s="68">
        <f>VLOOKUP($B22, 'County name'!$A$3:$D$101, 4, FALSE)</f>
        <v>7.1662999999999996E-3</v>
      </c>
      <c r="D22" s="24">
        <v>1764.6614360000001</v>
      </c>
      <c r="E22" s="24">
        <v>89.285214139999994</v>
      </c>
      <c r="F22" s="71">
        <v>0.83731538179999998</v>
      </c>
    </row>
    <row r="23" spans="1:6" x14ac:dyDescent="0.35">
      <c r="A23" s="33" t="str">
        <f>VLOOKUP('Observations-PRISM'!B23, 'County name'!$A$2:$B$89, 2, FALSE)</f>
        <v>Dodge</v>
      </c>
      <c r="B23" s="23">
        <v>27039</v>
      </c>
      <c r="C23" s="68">
        <f>VLOOKUP($B23, 'County name'!$A$3:$D$101, 4, FALSE)</f>
        <v>1.08355E-2</v>
      </c>
      <c r="D23" s="24">
        <v>1690.5250820000001</v>
      </c>
      <c r="E23" s="24">
        <v>81.530106930000002</v>
      </c>
      <c r="F23" s="71">
        <v>0.75040120970000002</v>
      </c>
    </row>
    <row r="24" spans="1:6" x14ac:dyDescent="0.35">
      <c r="A24" s="33" t="str">
        <f>VLOOKUP('Observations-PRISM'!B24, 'County name'!$A$2:$B$89, 2, FALSE)</f>
        <v>Douglas</v>
      </c>
      <c r="B24" s="23">
        <v>27041</v>
      </c>
      <c r="C24" s="68">
        <f>VLOOKUP($B24, 'County name'!$A$3:$D$101, 4, FALSE)</f>
        <v>9.5969000000000002E-3</v>
      </c>
      <c r="D24" s="24">
        <v>1587.9337519999999</v>
      </c>
      <c r="E24" s="24">
        <v>66.402042719999997</v>
      </c>
      <c r="F24" s="71">
        <v>0.77735778850000004</v>
      </c>
    </row>
    <row r="25" spans="1:6" x14ac:dyDescent="0.35">
      <c r="A25" s="33" t="str">
        <f>VLOOKUP('Observations-PRISM'!B25, 'County name'!$A$2:$B$89, 2, FALSE)</f>
        <v>Faribault</v>
      </c>
      <c r="B25" s="23">
        <v>27043</v>
      </c>
      <c r="C25" s="68">
        <f>VLOOKUP($B25, 'County name'!$A$3:$D$101, 4, FALSE)</f>
        <v>1.9941899999999999E-2</v>
      </c>
      <c r="D25" s="24">
        <v>1786.271375</v>
      </c>
      <c r="E25" s="24">
        <v>98.183693460000001</v>
      </c>
      <c r="F25" s="71">
        <v>0.85820454499999999</v>
      </c>
    </row>
    <row r="26" spans="1:6" x14ac:dyDescent="0.35">
      <c r="A26" s="33" t="str">
        <f>VLOOKUP('Observations-PRISM'!B26, 'County name'!$A$2:$B$89, 2, FALSE)</f>
        <v>Fillmore</v>
      </c>
      <c r="B26" s="23">
        <v>27045</v>
      </c>
      <c r="C26" s="68">
        <f>VLOOKUP($B26, 'County name'!$A$3:$D$101, 4, FALSE)</f>
        <v>1.1450399999999999E-2</v>
      </c>
      <c r="D26" s="24">
        <v>1658.502639</v>
      </c>
      <c r="E26" s="24">
        <v>71.582818509999996</v>
      </c>
      <c r="F26" s="71">
        <v>0.75660230449999999</v>
      </c>
    </row>
    <row r="27" spans="1:6" x14ac:dyDescent="0.35">
      <c r="A27" s="33" t="str">
        <f>VLOOKUP('Observations-PRISM'!B27, 'County name'!$A$2:$B$89, 2, FALSE)</f>
        <v>Freeborn</v>
      </c>
      <c r="B27" s="23">
        <v>27047</v>
      </c>
      <c r="C27" s="68">
        <f>VLOOKUP($B27, 'County name'!$A$3:$D$101, 4, FALSE)</f>
        <v>1.8511799999999998E-2</v>
      </c>
      <c r="D27" s="24">
        <v>1746.342457</v>
      </c>
      <c r="E27" s="24">
        <v>83.120901970000006</v>
      </c>
      <c r="F27" s="71">
        <v>0.80318414159999996</v>
      </c>
    </row>
    <row r="28" spans="1:6" x14ac:dyDescent="0.35">
      <c r="A28" s="33" t="str">
        <f>VLOOKUP('Observations-PRISM'!B28, 'County name'!$A$2:$B$89, 2, FALSE)</f>
        <v>Goodhue</v>
      </c>
      <c r="B28" s="23">
        <v>27049</v>
      </c>
      <c r="C28" s="68">
        <f>VLOOKUP($B28, 'County name'!$A$3:$D$101, 4, FALSE)</f>
        <v>1.3413700000000001E-2</v>
      </c>
      <c r="D28" s="24">
        <v>1699.959582</v>
      </c>
      <c r="E28" s="24">
        <v>88.618135640000006</v>
      </c>
      <c r="F28" s="71">
        <v>0.79276242760000004</v>
      </c>
    </row>
    <row r="29" spans="1:6" x14ac:dyDescent="0.35">
      <c r="A29" s="33" t="str">
        <f>VLOOKUP('Observations-PRISM'!B29, 'County name'!$A$2:$B$89, 2, FALSE)</f>
        <v>Grant</v>
      </c>
      <c r="B29" s="23">
        <v>27051</v>
      </c>
      <c r="C29" s="68">
        <f>VLOOKUP($B29, 'County name'!$A$3:$D$101, 4, FALSE)</f>
        <v>1.36031E-2</v>
      </c>
      <c r="D29" s="24">
        <v>1633.0834950000001</v>
      </c>
      <c r="E29" s="24">
        <v>91.535067760000004</v>
      </c>
      <c r="F29" s="71">
        <v>0.84594032910000005</v>
      </c>
    </row>
    <row r="30" spans="1:6" x14ac:dyDescent="0.35">
      <c r="A30" s="33" t="str">
        <f>VLOOKUP('Observations-PRISM'!B30, 'County name'!$A$2:$B$89, 2, FALSE)</f>
        <v>Hennepin</v>
      </c>
      <c r="B30" s="23">
        <v>27053</v>
      </c>
      <c r="C30" s="68">
        <f>VLOOKUP($B30, 'County name'!$A$3:$D$101, 4, FALSE)</f>
        <v>1.8649999999999999E-3</v>
      </c>
      <c r="D30" s="24">
        <v>1737.598305</v>
      </c>
      <c r="E30" s="24">
        <v>82.088742379999999</v>
      </c>
      <c r="F30" s="71">
        <v>0.82940829949999995</v>
      </c>
    </row>
    <row r="31" spans="1:6" x14ac:dyDescent="0.35">
      <c r="A31" s="33" t="str">
        <f>VLOOKUP('Observations-PRISM'!B31, 'County name'!$A$2:$B$89, 2, FALSE)</f>
        <v>Houston</v>
      </c>
      <c r="B31" s="23">
        <v>27055</v>
      </c>
      <c r="C31" s="68">
        <f>VLOOKUP($B31, 'County name'!$A$3:$D$101, 4, FALSE)</f>
        <v>3.3176E-3</v>
      </c>
      <c r="D31" s="24">
        <v>1698.718337</v>
      </c>
      <c r="E31" s="24">
        <v>72.362683309999994</v>
      </c>
      <c r="F31" s="71">
        <v>0.75854939450000003</v>
      </c>
    </row>
    <row r="32" spans="1:6" x14ac:dyDescent="0.35">
      <c r="A32" s="33" t="str">
        <f>VLOOKUP('Observations-PRISM'!B32, 'County name'!$A$2:$B$89, 2, FALSE)</f>
        <v>Hubbard</v>
      </c>
      <c r="B32" s="23">
        <v>27057</v>
      </c>
      <c r="C32" s="68">
        <f>VLOOKUP($B32, 'County name'!$A$3:$D$101, 4, FALSE)</f>
        <v>1.0372000000000001E-3</v>
      </c>
      <c r="D32" s="24">
        <v>1388.984766</v>
      </c>
      <c r="E32" s="24">
        <v>43.805552859999999</v>
      </c>
      <c r="F32" s="71">
        <v>0.75314070239999997</v>
      </c>
    </row>
    <row r="33" spans="1:6" x14ac:dyDescent="0.35">
      <c r="A33" s="33" t="str">
        <f>VLOOKUP('Observations-PRISM'!B33, 'County name'!$A$2:$B$89, 2, FALSE)</f>
        <v>Isanti</v>
      </c>
      <c r="B33" s="23">
        <v>27059</v>
      </c>
      <c r="C33" s="68">
        <f>VLOOKUP($B33, 'County name'!$A$3:$D$101, 4, FALSE)</f>
        <v>4.5380000000000004E-3</v>
      </c>
      <c r="D33" s="24">
        <v>1604.283874</v>
      </c>
      <c r="E33" s="24">
        <v>73.812053349999999</v>
      </c>
      <c r="F33" s="71">
        <v>0.78318418460000006</v>
      </c>
    </row>
    <row r="34" spans="1:6" x14ac:dyDescent="0.35">
      <c r="A34" s="33" t="str">
        <f>VLOOKUP('Observations-PRISM'!B34, 'County name'!$A$2:$B$89, 2, FALSE)</f>
        <v>Itasca</v>
      </c>
      <c r="B34" s="23">
        <v>27061</v>
      </c>
      <c r="C34" s="68">
        <f>VLOOKUP($B34, 'County name'!$A$3:$D$101, 4, FALSE)</f>
        <v>3.9429999999999999E-4</v>
      </c>
      <c r="D34" s="24">
        <v>1323.477727</v>
      </c>
      <c r="E34" s="24">
        <v>37.933456540000002</v>
      </c>
      <c r="F34" s="71">
        <v>0.72144570409999997</v>
      </c>
    </row>
    <row r="35" spans="1:6" x14ac:dyDescent="0.35">
      <c r="A35" s="33" t="str">
        <f>VLOOKUP('Observations-PRISM'!B35, 'County name'!$A$2:$B$89, 2, FALSE)</f>
        <v>Jackson</v>
      </c>
      <c r="B35" s="23">
        <v>27063</v>
      </c>
      <c r="C35" s="68">
        <f>VLOOKUP($B35, 'County name'!$A$3:$D$101, 4, FALSE)</f>
        <v>1.7606199999999999E-2</v>
      </c>
      <c r="D35" s="24">
        <v>1743.9888920000001</v>
      </c>
      <c r="E35" s="24">
        <v>96.051393700000006</v>
      </c>
      <c r="F35" s="71">
        <v>0.83949829890000005</v>
      </c>
    </row>
    <row r="36" spans="1:6" x14ac:dyDescent="0.35">
      <c r="A36" s="33" t="str">
        <f>VLOOKUP('Observations-PRISM'!B36, 'County name'!$A$2:$B$89, 2, FALSE)</f>
        <v>Kanabec</v>
      </c>
      <c r="B36" s="23">
        <v>27065</v>
      </c>
      <c r="C36" s="68">
        <f>VLOOKUP($B36, 'County name'!$A$3:$D$101, 4, FALSE)</f>
        <v>2.2353E-3</v>
      </c>
      <c r="D36" s="24">
        <v>1508.2495759999999</v>
      </c>
      <c r="E36" s="24">
        <v>65.509944579999996</v>
      </c>
      <c r="F36" s="71">
        <v>0.74796743769999996</v>
      </c>
    </row>
    <row r="37" spans="1:6" x14ac:dyDescent="0.35">
      <c r="A37" s="33" t="str">
        <f>VLOOKUP('Observations-PRISM'!B37, 'County name'!$A$2:$B$89, 2, FALSE)</f>
        <v>Kandiyohi</v>
      </c>
      <c r="B37" s="23">
        <v>27067</v>
      </c>
      <c r="C37" s="68">
        <f>VLOOKUP($B37, 'County name'!$A$3:$D$101, 4, FALSE)</f>
        <v>1.4434499999999999E-2</v>
      </c>
      <c r="D37" s="24">
        <v>1721.452822</v>
      </c>
      <c r="E37" s="24">
        <v>91.636951760000002</v>
      </c>
      <c r="F37" s="71">
        <v>0.85125154800000002</v>
      </c>
    </row>
    <row r="38" spans="1:6" x14ac:dyDescent="0.35">
      <c r="A38" s="33" t="str">
        <f>VLOOKUP('Observations-PRISM'!B38, 'County name'!$A$2:$B$89, 2, FALSE)</f>
        <v>Kittson</v>
      </c>
      <c r="B38" s="23">
        <v>27069</v>
      </c>
      <c r="C38" s="68">
        <f>VLOOKUP($B38, 'County name'!$A$3:$D$101, 4, FALSE)</f>
        <v>2.1612300000000001E-2</v>
      </c>
      <c r="D38" s="24">
        <v>1379.799113</v>
      </c>
      <c r="E38" s="24">
        <v>66.914373400000002</v>
      </c>
      <c r="F38" s="71">
        <v>0.76346524469999999</v>
      </c>
    </row>
    <row r="39" spans="1:6" x14ac:dyDescent="0.35">
      <c r="A39" s="33" t="str">
        <f>VLOOKUP('Observations-PRISM'!B39, 'County name'!$A$2:$B$89, 2, FALSE)</f>
        <v>Koochiching</v>
      </c>
      <c r="B39" s="23">
        <v>27071</v>
      </c>
      <c r="C39" s="68">
        <f>VLOOKUP($B39, 'County name'!$A$3:$D$101, 4, FALSE)</f>
        <v>7.3360000000000005E-4</v>
      </c>
      <c r="D39" s="24">
        <v>1272.8050599999999</v>
      </c>
      <c r="E39" s="24">
        <v>34.325890579999999</v>
      </c>
      <c r="F39" s="71">
        <v>0.6896856455</v>
      </c>
    </row>
    <row r="40" spans="1:6" x14ac:dyDescent="0.35">
      <c r="A40" s="33" t="str">
        <f>VLOOKUP('Observations-PRISM'!B40, 'County name'!$A$2:$B$89, 2, FALSE)</f>
        <v>Lac qui Parle</v>
      </c>
      <c r="B40" s="23">
        <v>27073</v>
      </c>
      <c r="C40" s="68">
        <f>VLOOKUP($B40, 'County name'!$A$3:$D$101, 4, FALSE)</f>
        <v>1.7973099999999999E-2</v>
      </c>
      <c r="D40" s="24">
        <v>1771.7303199999999</v>
      </c>
      <c r="E40" s="24">
        <v>133.81606379999999</v>
      </c>
      <c r="F40" s="71">
        <v>0.90930653309999998</v>
      </c>
    </row>
    <row r="41" spans="1:6" x14ac:dyDescent="0.35">
      <c r="A41" s="33" t="str">
        <f>VLOOKUP('Observations-PRISM'!B41, 'County name'!$A$2:$B$89, 2, FALSE)</f>
        <v>Lake</v>
      </c>
      <c r="B41" s="23">
        <v>27075</v>
      </c>
      <c r="C41" s="68">
        <f>VLOOKUP($B41, 'County name'!$A$3:$D$101, 4, FALSE)</f>
        <v>5.5999999999999997E-6</v>
      </c>
      <c r="D41" s="24">
        <v>1124.5888629999999</v>
      </c>
      <c r="E41" s="24">
        <v>9.8946381920000004</v>
      </c>
      <c r="F41" s="71">
        <v>0.55863516889999998</v>
      </c>
    </row>
    <row r="42" spans="1:6" x14ac:dyDescent="0.35">
      <c r="A42" s="33" t="str">
        <f>VLOOKUP('Observations-PRISM'!B42, 'County name'!$A$2:$B$89, 2, FALSE)</f>
        <v>Lake of the Woods</v>
      </c>
      <c r="B42" s="23">
        <v>27077</v>
      </c>
      <c r="C42" s="68">
        <f>VLOOKUP($B42, 'County name'!$A$3:$D$101, 4, FALSE)</f>
        <v>3.2900999999999998E-3</v>
      </c>
      <c r="D42" s="24">
        <v>1286.449529</v>
      </c>
      <c r="E42" s="24">
        <v>40.504485150000001</v>
      </c>
      <c r="F42" s="71">
        <v>0.71536280890000004</v>
      </c>
    </row>
    <row r="43" spans="1:6" x14ac:dyDescent="0.35">
      <c r="A43" s="33" t="str">
        <f>VLOOKUP('Observations-PRISM'!B43, 'County name'!$A$2:$B$89, 2, FALSE)</f>
        <v>Le Sueur</v>
      </c>
      <c r="B43" s="23">
        <v>27079</v>
      </c>
      <c r="C43" s="68">
        <f>VLOOKUP($B43, 'County name'!$A$3:$D$101, 4, FALSE)</f>
        <v>1.02746E-2</v>
      </c>
      <c r="D43" s="24">
        <v>1751.403703</v>
      </c>
      <c r="E43" s="24">
        <v>91.275702809999999</v>
      </c>
      <c r="F43" s="71">
        <v>0.85047372830000001</v>
      </c>
    </row>
    <row r="44" spans="1:6" x14ac:dyDescent="0.35">
      <c r="A44" s="33" t="str">
        <f>VLOOKUP('Observations-PRISM'!B44, 'County name'!$A$2:$B$89, 2, FALSE)</f>
        <v>Lincoln</v>
      </c>
      <c r="B44" s="23">
        <v>27081</v>
      </c>
      <c r="C44" s="68">
        <f>VLOOKUP($B44, 'County name'!$A$3:$D$101, 4, FALSE)</f>
        <v>1.3055600000000001E-2</v>
      </c>
      <c r="D44" s="24">
        <v>1662.1292490000001</v>
      </c>
      <c r="E44" s="24">
        <v>91.317993920000006</v>
      </c>
      <c r="F44" s="71">
        <v>0.84097891820000004</v>
      </c>
    </row>
    <row r="45" spans="1:6" x14ac:dyDescent="0.35">
      <c r="A45" s="33" t="str">
        <f>VLOOKUP('Observations-PRISM'!B45, 'County name'!$A$2:$B$89, 2, FALSE)</f>
        <v>Lyon</v>
      </c>
      <c r="B45" s="23">
        <v>27083</v>
      </c>
      <c r="C45" s="68">
        <f>VLOOKUP($B45, 'County name'!$A$3:$D$101, 4, FALSE)</f>
        <v>1.8421400000000001E-2</v>
      </c>
      <c r="D45" s="24">
        <v>1757.3851609999999</v>
      </c>
      <c r="E45" s="24">
        <v>110.2390159</v>
      </c>
      <c r="F45" s="71">
        <v>0.91513402580000003</v>
      </c>
    </row>
    <row r="46" spans="1:6" x14ac:dyDescent="0.35">
      <c r="A46" s="33" t="str">
        <f>VLOOKUP('Observations-PRISM'!B46, 'County name'!$A$2:$B$89, 2, FALSE)</f>
        <v>McLeod</v>
      </c>
      <c r="B46" s="23">
        <v>27085</v>
      </c>
      <c r="C46" s="68">
        <f>VLOOKUP($B46, 'County name'!$A$3:$D$101, 4, FALSE)</f>
        <v>1.06461E-2</v>
      </c>
      <c r="D46" s="24">
        <v>1751.6129960000001</v>
      </c>
      <c r="E46" s="24">
        <v>93.291708330000006</v>
      </c>
      <c r="F46" s="71">
        <v>0.84336796650000001</v>
      </c>
    </row>
    <row r="47" spans="1:6" x14ac:dyDescent="0.35">
      <c r="A47" s="33" t="str">
        <f>VLOOKUP('Observations-PRISM'!B47, 'County name'!$A$2:$B$89, 2, FALSE)</f>
        <v>Mahnomen</v>
      </c>
      <c r="B47" s="23">
        <v>27087</v>
      </c>
      <c r="C47" s="68">
        <f>VLOOKUP($B47, 'County name'!$A$3:$D$101, 4, FALSE)</f>
        <v>8.1394999999999992E-3</v>
      </c>
      <c r="D47" s="24">
        <v>1442.603535</v>
      </c>
      <c r="E47" s="24">
        <v>62.112139999999997</v>
      </c>
      <c r="F47" s="71">
        <v>0.80781729889999998</v>
      </c>
    </row>
    <row r="48" spans="1:6" x14ac:dyDescent="0.35">
      <c r="A48" s="33" t="str">
        <f>VLOOKUP('Observations-PRISM'!B48, 'County name'!$A$2:$B$89, 2, FALSE)</f>
        <v>Marshall</v>
      </c>
      <c r="B48" s="23">
        <v>27089</v>
      </c>
      <c r="C48" s="68">
        <f>VLOOKUP($B48, 'County name'!$A$3:$D$101, 4, FALSE)</f>
        <v>3.7835199999999999E-2</v>
      </c>
      <c r="D48" s="24">
        <v>1409.2372949999999</v>
      </c>
      <c r="E48" s="24">
        <v>72.120553520000001</v>
      </c>
      <c r="F48" s="71">
        <v>0.81349493100000003</v>
      </c>
    </row>
    <row r="49" spans="1:6" x14ac:dyDescent="0.35">
      <c r="A49" s="33" t="str">
        <f>VLOOKUP('Observations-PRISM'!B49, 'County name'!$A$2:$B$89, 2, FALSE)</f>
        <v>Martin</v>
      </c>
      <c r="B49" s="23">
        <v>27091</v>
      </c>
      <c r="C49" s="68">
        <f>VLOOKUP($B49, 'County name'!$A$3:$D$101, 4, FALSE)</f>
        <v>1.91611E-2</v>
      </c>
      <c r="D49" s="24">
        <v>1783.474015</v>
      </c>
      <c r="E49" s="24">
        <v>96.406994350000005</v>
      </c>
      <c r="F49" s="71">
        <v>0.85296431009999996</v>
      </c>
    </row>
    <row r="50" spans="1:6" x14ac:dyDescent="0.35">
      <c r="A50" s="33" t="str">
        <f>VLOOKUP('Observations-PRISM'!B50, 'County name'!$A$2:$B$89, 2, FALSE)</f>
        <v>Meeker</v>
      </c>
      <c r="B50" s="23">
        <v>27093</v>
      </c>
      <c r="C50" s="68">
        <f>VLOOKUP($B50, 'County name'!$A$3:$D$101, 4, FALSE)</f>
        <v>1.26182E-2</v>
      </c>
      <c r="D50" s="24">
        <v>1733.025793</v>
      </c>
      <c r="E50" s="24">
        <v>90.128765299999998</v>
      </c>
      <c r="F50" s="71">
        <v>0.85608358939999996</v>
      </c>
    </row>
    <row r="51" spans="1:6" x14ac:dyDescent="0.35">
      <c r="A51" s="33" t="str">
        <f>VLOOKUP('Observations-PRISM'!B51, 'County name'!$A$2:$B$89, 2, FALSE)</f>
        <v>Mille Lacs</v>
      </c>
      <c r="B51" s="23">
        <v>27095</v>
      </c>
      <c r="C51" s="68">
        <f>VLOOKUP($B51, 'County name'!$A$3:$D$101, 4, FALSE)</f>
        <v>2.7274999999999999E-3</v>
      </c>
      <c r="D51" s="24">
        <v>1566.154053</v>
      </c>
      <c r="E51" s="24">
        <v>73.156084300000003</v>
      </c>
      <c r="F51" s="71">
        <v>0.79367892299999998</v>
      </c>
    </row>
    <row r="52" spans="1:6" x14ac:dyDescent="0.35">
      <c r="A52" s="33" t="str">
        <f>VLOOKUP('Observations-PRISM'!B52, 'County name'!$A$2:$B$89, 2, FALSE)</f>
        <v>Morrison</v>
      </c>
      <c r="B52" s="23">
        <v>27097</v>
      </c>
      <c r="C52" s="68">
        <f>VLOOKUP($B52, 'County name'!$A$3:$D$101, 4, FALSE)</f>
        <v>7.4517999999999997E-3</v>
      </c>
      <c r="D52" s="24">
        <v>1565.657931</v>
      </c>
      <c r="E52" s="24">
        <v>70.545434139999998</v>
      </c>
      <c r="F52" s="71">
        <v>0.78622112239999997</v>
      </c>
    </row>
    <row r="53" spans="1:6" x14ac:dyDescent="0.35">
      <c r="A53" s="33" t="str">
        <f>VLOOKUP('Observations-PRISM'!B53, 'County name'!$A$2:$B$89, 2, FALSE)</f>
        <v>Mower</v>
      </c>
      <c r="B53" s="23">
        <v>27099</v>
      </c>
      <c r="C53" s="68">
        <f>VLOOKUP($B53, 'County name'!$A$3:$D$101, 4, FALSE)</f>
        <v>1.9689399999999999E-2</v>
      </c>
      <c r="D53" s="24">
        <v>1675.722184</v>
      </c>
      <c r="E53" s="24">
        <v>69.504976319999997</v>
      </c>
      <c r="F53" s="71">
        <v>0.75184623029999997</v>
      </c>
    </row>
    <row r="54" spans="1:6" x14ac:dyDescent="0.35">
      <c r="A54" s="33" t="str">
        <f>VLOOKUP('Observations-PRISM'!B54, 'County name'!$A$2:$B$89, 2, FALSE)</f>
        <v>Murray</v>
      </c>
      <c r="B54" s="23">
        <v>27101</v>
      </c>
      <c r="C54" s="68">
        <f>VLOOKUP($B54, 'County name'!$A$3:$D$101, 4, FALSE)</f>
        <v>1.6810499999999999E-2</v>
      </c>
      <c r="D54" s="24">
        <v>1715.8127750000001</v>
      </c>
      <c r="E54" s="24">
        <v>96.748523430000006</v>
      </c>
      <c r="F54" s="71">
        <v>0.85906140379999996</v>
      </c>
    </row>
    <row r="55" spans="1:6" x14ac:dyDescent="0.35">
      <c r="A55" s="33" t="str">
        <f>VLOOKUP('Observations-PRISM'!B55, 'County name'!$A$2:$B$89, 2, FALSE)</f>
        <v>Nicollet</v>
      </c>
      <c r="B55" s="23">
        <v>27103</v>
      </c>
      <c r="C55" s="68">
        <f>VLOOKUP($B55, 'County name'!$A$3:$D$101, 4, FALSE)</f>
        <v>9.2919000000000005E-3</v>
      </c>
      <c r="D55" s="24">
        <v>1782.36571</v>
      </c>
      <c r="E55" s="24">
        <v>104.7010508</v>
      </c>
      <c r="F55" s="71">
        <v>0.88365090079999997</v>
      </c>
    </row>
    <row r="56" spans="1:6" x14ac:dyDescent="0.35">
      <c r="A56" s="33" t="str">
        <f>VLOOKUP('Observations-PRISM'!B56, 'County name'!$A$2:$B$89, 2, FALSE)</f>
        <v>Nobles</v>
      </c>
      <c r="B56" s="23">
        <v>27105</v>
      </c>
      <c r="C56" s="68">
        <f>VLOOKUP($B56, 'County name'!$A$3:$D$101, 4, FALSE)</f>
        <v>2.0413500000000001E-2</v>
      </c>
      <c r="D56" s="24">
        <v>1742.2300210000001</v>
      </c>
      <c r="E56" s="24">
        <v>101.0261374</v>
      </c>
      <c r="F56" s="71">
        <v>0.86127141539999996</v>
      </c>
    </row>
    <row r="57" spans="1:6" x14ac:dyDescent="0.35">
      <c r="A57" s="33" t="str">
        <f>VLOOKUP('Observations-PRISM'!B57, 'County name'!$A$2:$B$89, 2, FALSE)</f>
        <v>Norman</v>
      </c>
      <c r="B57" s="23">
        <v>27107</v>
      </c>
      <c r="C57" s="68">
        <f>VLOOKUP($B57, 'County name'!$A$3:$D$101, 4, FALSE)</f>
        <v>2.37437E-2</v>
      </c>
      <c r="D57" s="24">
        <v>1537.4455049999999</v>
      </c>
      <c r="E57" s="24">
        <v>89.401394609999997</v>
      </c>
      <c r="F57" s="71">
        <v>0.86680000899999998</v>
      </c>
    </row>
    <row r="58" spans="1:6" x14ac:dyDescent="0.35">
      <c r="A58" s="33" t="str">
        <f>VLOOKUP('Observations-PRISM'!B58, 'County name'!$A$2:$B$89, 2, FALSE)</f>
        <v>Olmsted</v>
      </c>
      <c r="B58" s="23">
        <v>27109</v>
      </c>
      <c r="C58" s="68">
        <f>VLOOKUP($B58, 'County name'!$A$3:$D$101, 4, FALSE)</f>
        <v>9.6501999999999994E-3</v>
      </c>
      <c r="D58" s="24">
        <v>1660.4722850000001</v>
      </c>
      <c r="E58" s="24">
        <v>78.590502069999999</v>
      </c>
      <c r="F58" s="71">
        <v>0.77009736179999999</v>
      </c>
    </row>
    <row r="59" spans="1:6" x14ac:dyDescent="0.35">
      <c r="A59" s="33" t="str">
        <f>VLOOKUP('Observations-PRISM'!B59, 'County name'!$A$2:$B$89, 2, FALSE)</f>
        <v>Otter Tail</v>
      </c>
      <c r="B59" s="23">
        <v>27111</v>
      </c>
      <c r="C59" s="68">
        <f>VLOOKUP($B59, 'County name'!$A$3:$D$101, 4, FALSE)</f>
        <v>2.52223E-2</v>
      </c>
      <c r="D59" s="24">
        <v>1551.620799</v>
      </c>
      <c r="E59" s="24">
        <v>64.610112619999995</v>
      </c>
      <c r="F59" s="71">
        <v>0.78805414230000004</v>
      </c>
    </row>
    <row r="60" spans="1:6" x14ac:dyDescent="0.35">
      <c r="A60" s="33" t="str">
        <f>VLOOKUP('Observations-PRISM'!B60, 'County name'!$A$2:$B$89, 2, FALSE)</f>
        <v>Pennington</v>
      </c>
      <c r="B60" s="23">
        <v>27113</v>
      </c>
      <c r="C60" s="68">
        <f>VLOOKUP($B60, 'County name'!$A$3:$D$101, 4, FALSE)</f>
        <v>1.58593E-2</v>
      </c>
      <c r="D60" s="24">
        <v>1413.5540679999999</v>
      </c>
      <c r="E60" s="24">
        <v>65.174842549999994</v>
      </c>
      <c r="F60" s="71">
        <v>0.82719981060000003</v>
      </c>
    </row>
    <row r="61" spans="1:6" x14ac:dyDescent="0.35">
      <c r="A61" s="33" t="str">
        <f>VLOOKUP('Observations-PRISM'!B61, 'County name'!$A$2:$B$89, 2, FALSE)</f>
        <v>Pine</v>
      </c>
      <c r="B61" s="23">
        <v>27115</v>
      </c>
      <c r="C61" s="68">
        <f>VLOOKUP($B61, 'County name'!$A$3:$D$101, 4, FALSE)</f>
        <v>3.0108000000000001E-3</v>
      </c>
      <c r="D61" s="24">
        <v>1468.869426</v>
      </c>
      <c r="E61" s="24">
        <v>58.224421499999998</v>
      </c>
      <c r="F61" s="71">
        <v>0.74495231740000001</v>
      </c>
    </row>
    <row r="62" spans="1:6" x14ac:dyDescent="0.35">
      <c r="A62" s="33" t="str">
        <f>VLOOKUP('Observations-PRISM'!B62, 'County name'!$A$2:$B$89, 2, FALSE)</f>
        <v>Pipestone</v>
      </c>
      <c r="B62" s="23">
        <v>27117</v>
      </c>
      <c r="C62" s="68">
        <f>VLOOKUP($B62, 'County name'!$A$3:$D$101, 4, FALSE)</f>
        <v>1.0057999999999999E-2</v>
      </c>
      <c r="D62" s="24">
        <v>1668.747584</v>
      </c>
      <c r="E62" s="24">
        <v>96.315961310000006</v>
      </c>
      <c r="F62" s="71">
        <v>0.83650863460000002</v>
      </c>
    </row>
    <row r="63" spans="1:6" x14ac:dyDescent="0.35">
      <c r="A63" s="33" t="str">
        <f>VLOOKUP('Observations-PRISM'!B63, 'County name'!$A$2:$B$89, 2, FALSE)</f>
        <v>Polk</v>
      </c>
      <c r="B63" s="23">
        <v>27119</v>
      </c>
      <c r="C63" s="68">
        <f>VLOOKUP($B63, 'County name'!$A$3:$D$101, 4, FALSE)</f>
        <v>5.1706299999999997E-2</v>
      </c>
      <c r="D63" s="24">
        <v>1459.1723469999999</v>
      </c>
      <c r="E63" s="24">
        <v>71.962177409999995</v>
      </c>
      <c r="F63" s="71">
        <v>0.83106130680000001</v>
      </c>
    </row>
    <row r="64" spans="1:6" x14ac:dyDescent="0.35">
      <c r="A64" s="33" t="str">
        <f>VLOOKUP('Observations-PRISM'!B64, 'County name'!$A$2:$B$89, 2, FALSE)</f>
        <v>Pope</v>
      </c>
      <c r="B64" s="23">
        <v>27121</v>
      </c>
      <c r="C64" s="68">
        <f>VLOOKUP($B64, 'County name'!$A$3:$D$101, 4, FALSE)</f>
        <v>1.2915100000000001E-2</v>
      </c>
      <c r="D64" s="24">
        <v>1632.3146830000001</v>
      </c>
      <c r="E64" s="24">
        <v>83.129269410000006</v>
      </c>
      <c r="F64" s="71">
        <v>0.8100639905</v>
      </c>
    </row>
    <row r="65" spans="1:6" x14ac:dyDescent="0.35">
      <c r="A65" s="33" t="str">
        <f>VLOOKUP('Observations-PRISM'!B65, 'County name'!$A$2:$B$89, 2, FALSE)</f>
        <v>Ramsey</v>
      </c>
      <c r="B65" s="23">
        <v>27123</v>
      </c>
      <c r="C65" s="68">
        <f>VLOOKUP($B65, 'County name'!$A$3:$D$101, 4, FALSE)</f>
        <v>1.4E-5</v>
      </c>
      <c r="D65" s="24">
        <v>1816.948075</v>
      </c>
      <c r="E65" s="24">
        <v>103.9377807</v>
      </c>
      <c r="F65" s="71">
        <v>0.89161658840000002</v>
      </c>
    </row>
    <row r="66" spans="1:6" x14ac:dyDescent="0.35">
      <c r="A66" s="33" t="str">
        <f>VLOOKUP('Observations-PRISM'!B66, 'County name'!$A$2:$B$89, 2, FALSE)</f>
        <v>Red Lake</v>
      </c>
      <c r="B66" s="23">
        <v>27125</v>
      </c>
      <c r="C66" s="68">
        <f>VLOOKUP($B66, 'County name'!$A$3:$D$101, 4, FALSE)</f>
        <v>1.12085E-2</v>
      </c>
      <c r="D66" s="24">
        <v>1423.6185809999999</v>
      </c>
      <c r="E66" s="24">
        <v>64.739307069999995</v>
      </c>
      <c r="F66" s="71">
        <v>0.82321208089999998</v>
      </c>
    </row>
    <row r="67" spans="1:6" x14ac:dyDescent="0.35">
      <c r="A67" s="33" t="str">
        <f>VLOOKUP('Observations-PRISM'!B67, 'County name'!$A$2:$B$89, 2, FALSE)</f>
        <v>Redwood</v>
      </c>
      <c r="B67" s="23">
        <v>27127</v>
      </c>
      <c r="C67" s="68">
        <f>VLOOKUP($B67, 'County name'!$A$3:$D$101, 4, FALSE)</f>
        <v>2.57077E-2</v>
      </c>
      <c r="D67" s="24">
        <v>1779.3995190000001</v>
      </c>
      <c r="E67" s="24">
        <v>113.72608510000001</v>
      </c>
      <c r="F67" s="71">
        <v>0.90021263289999998</v>
      </c>
    </row>
    <row r="68" spans="1:6" x14ac:dyDescent="0.35">
      <c r="A68" s="33" t="str">
        <f>VLOOKUP('Observations-PRISM'!B68, 'County name'!$A$2:$B$89, 2, FALSE)</f>
        <v>Renville</v>
      </c>
      <c r="B68" s="23">
        <v>27129</v>
      </c>
      <c r="C68" s="68">
        <f>VLOOKUP($B68, 'County name'!$A$3:$D$101, 4, FALSE)</f>
        <v>2.7643999999999998E-2</v>
      </c>
      <c r="D68" s="24">
        <v>1761.5088049999999</v>
      </c>
      <c r="E68" s="24">
        <v>104.73540850000001</v>
      </c>
      <c r="F68" s="71">
        <v>0.87643152410000003</v>
      </c>
    </row>
    <row r="69" spans="1:6" x14ac:dyDescent="0.35">
      <c r="A69" s="33" t="str">
        <f>VLOOKUP('Observations-PRISM'!B69, 'County name'!$A$2:$B$89, 2, FALSE)</f>
        <v>Rice</v>
      </c>
      <c r="B69" s="23">
        <v>27131</v>
      </c>
      <c r="C69" s="68">
        <f>VLOOKUP($B69, 'County name'!$A$3:$D$101, 4, FALSE)</f>
        <v>1.01408E-2</v>
      </c>
      <c r="D69" s="24">
        <v>1721.949053</v>
      </c>
      <c r="E69" s="24">
        <v>86.642992280000001</v>
      </c>
      <c r="F69" s="71">
        <v>0.79856875530000004</v>
      </c>
    </row>
    <row r="70" spans="1:6" x14ac:dyDescent="0.35">
      <c r="A70" s="33" t="str">
        <f>VLOOKUP('Observations-PRISM'!B70, 'County name'!$A$2:$B$89, 2, FALSE)</f>
        <v>Rock</v>
      </c>
      <c r="B70" s="23">
        <v>27133</v>
      </c>
      <c r="C70" s="68">
        <f>VLOOKUP($B70, 'County name'!$A$3:$D$101, 4, FALSE)</f>
        <v>1.0987E-2</v>
      </c>
      <c r="D70" s="24">
        <v>1745.191842</v>
      </c>
      <c r="E70" s="24">
        <v>114.9202076</v>
      </c>
      <c r="F70" s="71">
        <v>0.88161527149999996</v>
      </c>
    </row>
    <row r="71" spans="1:6" x14ac:dyDescent="0.35">
      <c r="A71" s="33" t="str">
        <f>VLOOKUP('Observations-PRISM'!B71, 'County name'!$A$2:$B$89, 2, FALSE)</f>
        <v>Roseau</v>
      </c>
      <c r="B71" s="23">
        <v>27135</v>
      </c>
      <c r="C71" s="68">
        <f>VLOOKUP($B71, 'County name'!$A$3:$D$101, 4, FALSE)</f>
        <v>2.3089999999999999E-2</v>
      </c>
      <c r="D71" s="24">
        <v>1303.515347</v>
      </c>
      <c r="E71" s="24">
        <v>49.475805610000002</v>
      </c>
      <c r="F71" s="71">
        <v>0.71827020230000005</v>
      </c>
    </row>
    <row r="72" spans="1:6" x14ac:dyDescent="0.35">
      <c r="A72" s="33" t="str">
        <f>VLOOKUP('Observations-PRISM'!B72, 'County name'!$A$2:$B$89, 2, FALSE)</f>
        <v>St Louis</v>
      </c>
      <c r="B72" s="23">
        <v>27137</v>
      </c>
      <c r="C72" s="68">
        <f>VLOOKUP($B72, 'County name'!$A$3:$D$101, 4, FALSE)</f>
        <v>9.6500000000000001E-5</v>
      </c>
      <c r="D72" s="24">
        <v>1193.4664829999999</v>
      </c>
      <c r="E72" s="24">
        <v>25.840432060000001</v>
      </c>
      <c r="F72" s="71">
        <v>0.65291759869999999</v>
      </c>
    </row>
    <row r="73" spans="1:6" x14ac:dyDescent="0.35">
      <c r="A73" s="33" t="str">
        <f>VLOOKUP('Observations-PRISM'!B73, 'County name'!$A$2:$B$89, 2, FALSE)</f>
        <v>Scott</v>
      </c>
      <c r="B73" s="23">
        <v>27139</v>
      </c>
      <c r="C73" s="68">
        <f>VLOOKUP($B73, 'County name'!$A$3:$D$101, 4, FALSE)</f>
        <v>3.7506000000000002E-3</v>
      </c>
      <c r="D73" s="24">
        <v>1732.0307</v>
      </c>
      <c r="E73" s="24">
        <v>84.97359514</v>
      </c>
      <c r="F73" s="71">
        <v>0.82655603239999997</v>
      </c>
    </row>
    <row r="74" spans="1:6" x14ac:dyDescent="0.35">
      <c r="A74" s="33" t="str">
        <f>VLOOKUP('Observations-PRISM'!B74, 'County name'!$A$2:$B$89, 2, FALSE)</f>
        <v>Sherburne</v>
      </c>
      <c r="B74" s="23">
        <v>27141</v>
      </c>
      <c r="C74" s="68">
        <f>VLOOKUP($B74, 'County name'!$A$3:$D$101, 4, FALSE)</f>
        <v>3.5165000000000001E-3</v>
      </c>
      <c r="D74" s="24">
        <v>1648.945659</v>
      </c>
      <c r="E74" s="24">
        <v>81.180804940000002</v>
      </c>
      <c r="F74" s="71">
        <v>0.81522174380000001</v>
      </c>
    </row>
    <row r="75" spans="1:6" x14ac:dyDescent="0.35">
      <c r="A75" s="33" t="str">
        <f>VLOOKUP('Observations-PRISM'!B75, 'County name'!$A$2:$B$89, 2, FALSE)</f>
        <v>Sibley</v>
      </c>
      <c r="B75" s="23">
        <v>27143</v>
      </c>
      <c r="C75" s="68">
        <f>VLOOKUP($B75, 'County name'!$A$3:$D$101, 4, FALSE)</f>
        <v>1.80774E-2</v>
      </c>
      <c r="D75" s="24">
        <v>1772.5931270000001</v>
      </c>
      <c r="E75" s="24">
        <v>100.5203219</v>
      </c>
      <c r="F75" s="71">
        <v>0.86543027699999997</v>
      </c>
    </row>
    <row r="76" spans="1:6" x14ac:dyDescent="0.35">
      <c r="A76" s="33" t="str">
        <f>VLOOKUP('Observations-PRISM'!B76, 'County name'!$A$2:$B$89, 2, FALSE)</f>
        <v>Stearns</v>
      </c>
      <c r="B76" s="23">
        <v>27145</v>
      </c>
      <c r="C76" s="68">
        <f>VLOOKUP($B76, 'County name'!$A$3:$D$101, 4, FALSE)</f>
        <v>1.9297600000000002E-2</v>
      </c>
      <c r="D76" s="24">
        <v>1648.711112</v>
      </c>
      <c r="E76" s="24">
        <v>80.335456609999994</v>
      </c>
      <c r="F76" s="71">
        <v>0.81328731850000002</v>
      </c>
    </row>
    <row r="77" spans="1:6" x14ac:dyDescent="0.35">
      <c r="A77" s="33" t="str">
        <f>VLOOKUP('Observations-PRISM'!B77, 'County name'!$A$2:$B$89, 2, FALSE)</f>
        <v>Steele</v>
      </c>
      <c r="B77" s="23">
        <v>27147</v>
      </c>
      <c r="C77" s="68">
        <f>VLOOKUP($B77, 'County name'!$A$3:$D$101, 4, FALSE)</f>
        <v>9.0863000000000003E-3</v>
      </c>
      <c r="D77" s="24">
        <v>1745.8426119999999</v>
      </c>
      <c r="E77" s="24">
        <v>89.502090409999994</v>
      </c>
      <c r="F77" s="71">
        <v>0.80260402180000001</v>
      </c>
    </row>
    <row r="78" spans="1:6" x14ac:dyDescent="0.35">
      <c r="A78" s="33" t="str">
        <f>VLOOKUP('Observations-PRISM'!B78, 'County name'!$A$2:$B$89, 2, FALSE)</f>
        <v>Stevens</v>
      </c>
      <c r="B78" s="23">
        <v>27149</v>
      </c>
      <c r="C78" s="68">
        <f>VLOOKUP($B78, 'County name'!$A$3:$D$101, 4, FALSE)</f>
        <v>1.52392E-2</v>
      </c>
      <c r="D78" s="24">
        <v>1653.6223190000001</v>
      </c>
      <c r="E78" s="24">
        <v>92.252316759999999</v>
      </c>
      <c r="F78" s="71">
        <v>0.80597786250000003</v>
      </c>
    </row>
    <row r="79" spans="1:6" x14ac:dyDescent="0.35">
      <c r="A79" s="33" t="str">
        <f>VLOOKUP('Observations-PRISM'!B79, 'County name'!$A$2:$B$89, 2, FALSE)</f>
        <v>Swift</v>
      </c>
      <c r="B79" s="23">
        <v>27151</v>
      </c>
      <c r="C79" s="68">
        <f>VLOOKUP($B79, 'County name'!$A$3:$D$101, 4, FALSE)</f>
        <v>1.6633999999999999E-2</v>
      </c>
      <c r="D79" s="24">
        <v>1720.735721</v>
      </c>
      <c r="E79" s="24">
        <v>105.4553197</v>
      </c>
      <c r="F79" s="71">
        <v>0.8609753174</v>
      </c>
    </row>
    <row r="80" spans="1:6" x14ac:dyDescent="0.35">
      <c r="A80" s="33" t="str">
        <f>VLOOKUP('Observations-PRISM'!B80, 'County name'!$A$2:$B$89, 2, FALSE)</f>
        <v>Todd</v>
      </c>
      <c r="B80" s="23">
        <v>27153</v>
      </c>
      <c r="C80" s="68">
        <f>VLOOKUP($B80, 'County name'!$A$3:$D$101, 4, FALSE)</f>
        <v>9.0580000000000001E-3</v>
      </c>
      <c r="D80" s="24">
        <v>1534.1160110000001</v>
      </c>
      <c r="E80" s="24">
        <v>61.03084527</v>
      </c>
      <c r="F80" s="71">
        <v>0.72753181010000001</v>
      </c>
    </row>
    <row r="81" spans="1:6" x14ac:dyDescent="0.35">
      <c r="A81" s="33" t="str">
        <f>VLOOKUP('Observations-PRISM'!B81, 'County name'!$A$2:$B$89, 2, FALSE)</f>
        <v>Traverse</v>
      </c>
      <c r="B81" s="23">
        <v>27155</v>
      </c>
      <c r="C81" s="68">
        <f>VLOOKUP($B81, 'County name'!$A$3:$D$101, 4, FALSE)</f>
        <v>1.4931699999999999E-2</v>
      </c>
      <c r="D81" s="24">
        <v>1692.3306660000001</v>
      </c>
      <c r="E81" s="24">
        <v>119.4425859</v>
      </c>
      <c r="F81" s="71">
        <v>0.90703330230000001</v>
      </c>
    </row>
    <row r="82" spans="1:6" x14ac:dyDescent="0.35">
      <c r="A82" s="33" t="str">
        <f>VLOOKUP('Observations-PRISM'!B82, 'County name'!$A$2:$B$89, 2, FALSE)</f>
        <v>Wabasha</v>
      </c>
      <c r="B82" s="23">
        <v>27157</v>
      </c>
      <c r="C82" s="68">
        <f>VLOOKUP($B82, 'County name'!$A$3:$D$101, 4, FALSE)</f>
        <v>6.4082999999999996E-3</v>
      </c>
      <c r="D82" s="24">
        <v>1696.7968980000001</v>
      </c>
      <c r="E82" s="24">
        <v>95.292052290000001</v>
      </c>
      <c r="F82" s="71">
        <v>0.81509355490000002</v>
      </c>
    </row>
    <row r="83" spans="1:6" x14ac:dyDescent="0.35">
      <c r="A83" s="33" t="str">
        <f>VLOOKUP('Observations-PRISM'!B83, 'County name'!$A$2:$B$89, 2, FALSE)</f>
        <v>Wadena</v>
      </c>
      <c r="B83" s="23">
        <v>27159</v>
      </c>
      <c r="C83" s="68">
        <f>VLOOKUP($B83, 'County name'!$A$3:$D$101, 4, FALSE)</f>
        <v>2.6554E-3</v>
      </c>
      <c r="D83" s="24">
        <v>1440.033036</v>
      </c>
      <c r="E83" s="24">
        <v>45.444004489999998</v>
      </c>
      <c r="F83" s="71">
        <v>0.65036362439999995</v>
      </c>
    </row>
    <row r="84" spans="1:6" x14ac:dyDescent="0.35">
      <c r="A84" s="33" t="str">
        <f>VLOOKUP('Observations-PRISM'!B84, 'County name'!$A$2:$B$89, 2, FALSE)</f>
        <v>Waseca</v>
      </c>
      <c r="B84" s="23">
        <v>27161</v>
      </c>
      <c r="C84" s="68">
        <f>VLOOKUP($B84, 'County name'!$A$3:$D$101, 4, FALSE)</f>
        <v>1.0815999999999999E-2</v>
      </c>
      <c r="D84" s="24">
        <v>1756.4667489999999</v>
      </c>
      <c r="E84" s="24">
        <v>91.851189759999997</v>
      </c>
      <c r="F84" s="71">
        <v>0.83224131410000002</v>
      </c>
    </row>
    <row r="85" spans="1:6" x14ac:dyDescent="0.35">
      <c r="A85" s="33" t="str">
        <f>VLOOKUP('Observations-PRISM'!B85, 'County name'!$A$2:$B$89, 2, FALSE)</f>
        <v>Washington</v>
      </c>
      <c r="B85" s="23">
        <v>27163</v>
      </c>
      <c r="C85" s="68">
        <f>VLOOKUP($B85, 'County name'!$A$3:$D$101, 4, FALSE)</f>
        <v>2.3690999999999999E-3</v>
      </c>
      <c r="D85" s="24">
        <v>1758.4036699999999</v>
      </c>
      <c r="E85" s="24">
        <v>87.325006389999999</v>
      </c>
      <c r="F85" s="71">
        <v>0.83816838000000005</v>
      </c>
    </row>
    <row r="86" spans="1:6" x14ac:dyDescent="0.35">
      <c r="A86" s="33" t="str">
        <f>VLOOKUP('Observations-PRISM'!B86, 'County name'!$A$2:$B$89, 2, FALSE)</f>
        <v>Watonwan</v>
      </c>
      <c r="B86" s="23">
        <v>27165</v>
      </c>
      <c r="C86" s="68">
        <f>VLOOKUP($B86, 'County name'!$A$3:$D$101, 4, FALSE)</f>
        <v>1.16495E-2</v>
      </c>
      <c r="D86" s="24">
        <v>1788.865871</v>
      </c>
      <c r="E86" s="24">
        <v>106.453182</v>
      </c>
      <c r="F86" s="71">
        <v>0.85713942629999995</v>
      </c>
    </row>
    <row r="87" spans="1:6" x14ac:dyDescent="0.35">
      <c r="A87" s="33" t="str">
        <f>VLOOKUP('Observations-PRISM'!B87, 'County name'!$A$2:$B$89, 2, FALSE)</f>
        <v>Wilkin</v>
      </c>
      <c r="B87" s="23">
        <v>27167</v>
      </c>
      <c r="C87" s="68">
        <f>VLOOKUP($B87, 'County name'!$A$3:$D$101, 4, FALSE)</f>
        <v>2.2386099999999999E-2</v>
      </c>
      <c r="D87" s="24">
        <v>1626.6127220000001</v>
      </c>
      <c r="E87" s="24">
        <v>104.6268941</v>
      </c>
      <c r="F87" s="71">
        <v>0.8971277768</v>
      </c>
    </row>
    <row r="88" spans="1:6" x14ac:dyDescent="0.35">
      <c r="A88" s="33" t="str">
        <f>VLOOKUP('Observations-PRISM'!B88, 'County name'!$A$2:$B$89, 2, FALSE)</f>
        <v>Winona</v>
      </c>
      <c r="B88" s="23">
        <v>27169</v>
      </c>
      <c r="C88" s="68">
        <f>VLOOKUP($B88, 'County name'!$A$3:$D$101, 4, FALSE)</f>
        <v>4.6600000000000001E-3</v>
      </c>
      <c r="D88" s="24">
        <v>1671.300974</v>
      </c>
      <c r="E88" s="24">
        <v>77.535178250000001</v>
      </c>
      <c r="F88" s="71">
        <v>0.78120507900000002</v>
      </c>
    </row>
    <row r="89" spans="1:6" x14ac:dyDescent="0.35">
      <c r="A89" s="33" t="str">
        <f>VLOOKUP('Observations-PRISM'!B89, 'County name'!$A$2:$B$89, 2, FALSE)</f>
        <v>Wright</v>
      </c>
      <c r="B89" s="23">
        <v>27171</v>
      </c>
      <c r="C89" s="68">
        <f>VLOOKUP($B89, 'County name'!$A$3:$D$101, 4, FALSE)</f>
        <v>9.9942999999999994E-3</v>
      </c>
      <c r="D89" s="24">
        <v>1709.722291</v>
      </c>
      <c r="E89" s="24">
        <v>82.709961149999998</v>
      </c>
      <c r="F89" s="71">
        <v>0.82022011220000002</v>
      </c>
    </row>
    <row r="90" spans="1:6" x14ac:dyDescent="0.35">
      <c r="A90" s="33" t="str">
        <f>VLOOKUP('Observations-PRISM'!B90, 'County name'!$A$2:$B$89, 2, FALSE)</f>
        <v>Yellow Medicine</v>
      </c>
      <c r="B90" s="23">
        <v>27173</v>
      </c>
      <c r="C90" s="68">
        <f>VLOOKUP($B90, 'County name'!$A$3:$D$101, 4, FALSE)</f>
        <v>1.8456899999999998E-2</v>
      </c>
      <c r="D90" s="24">
        <v>1767.6892310000001</v>
      </c>
      <c r="E90" s="24">
        <v>120.3915051</v>
      </c>
      <c r="F90" s="71">
        <v>0.88846267349999997</v>
      </c>
    </row>
    <row r="91" spans="1:6" x14ac:dyDescent="0.35">
      <c r="A91" s="33"/>
      <c r="C91" s="68"/>
      <c r="D91" s="24"/>
      <c r="E91" s="24"/>
    </row>
    <row r="92" spans="1:6" x14ac:dyDescent="0.35">
      <c r="A92" s="33"/>
      <c r="C92" s="68"/>
      <c r="D92" s="24"/>
      <c r="E92" s="24"/>
    </row>
    <row r="93" spans="1:6" x14ac:dyDescent="0.35">
      <c r="A93" s="33"/>
      <c r="C93" s="68"/>
      <c r="D93" s="24"/>
      <c r="E93" s="24"/>
    </row>
    <row r="94" spans="1:6" x14ac:dyDescent="0.35">
      <c r="A94" s="33"/>
      <c r="C94" s="68"/>
      <c r="D94" s="24"/>
      <c r="E94" s="24"/>
    </row>
    <row r="95" spans="1:6" x14ac:dyDescent="0.35">
      <c r="A95" s="33"/>
      <c r="C95" s="68"/>
      <c r="D95" s="24"/>
      <c r="E95" s="24"/>
    </row>
    <row r="96" spans="1:6" x14ac:dyDescent="0.35">
      <c r="A96" s="33"/>
      <c r="C96" s="68"/>
      <c r="D96" s="24"/>
      <c r="E96" s="24"/>
    </row>
    <row r="97" spans="1:5" x14ac:dyDescent="0.35">
      <c r="A97" s="33"/>
      <c r="C97" s="68"/>
      <c r="D97" s="24"/>
      <c r="E97" s="24"/>
    </row>
    <row r="98" spans="1:5" x14ac:dyDescent="0.35">
      <c r="A98" s="33"/>
      <c r="C98" s="68"/>
      <c r="D98" s="24"/>
      <c r="E98" s="24"/>
    </row>
    <row r="99" spans="1:5" x14ac:dyDescent="0.35">
      <c r="A99" s="33"/>
      <c r="C99" s="68"/>
      <c r="D99" s="24"/>
      <c r="E99" s="24"/>
    </row>
    <row r="100" spans="1:5" x14ac:dyDescent="0.35">
      <c r="A100" s="33"/>
      <c r="C100" s="68"/>
      <c r="D100" s="24"/>
      <c r="E100" s="24"/>
    </row>
    <row r="101" spans="1:5" x14ac:dyDescent="0.35">
      <c r="A101" s="33"/>
      <c r="C101" s="68"/>
      <c r="D101" s="24"/>
      <c r="E101" s="24"/>
    </row>
    <row r="102" spans="1:5" x14ac:dyDescent="0.35">
      <c r="A102" s="33"/>
      <c r="C102" s="68"/>
      <c r="D102" s="24"/>
      <c r="E102" s="24"/>
    </row>
  </sheetData>
  <mergeCells count="1">
    <mergeCell ref="A1:F1"/>
  </mergeCells>
  <pageMargins left="0.75" right="0.75" top="1" bottom="1" header="0.51180555555555496" footer="0.51180555555555496"/>
  <pageSetup firstPageNumber="0" orientation="portrait" horizontalDpi="300" verticalDpi="3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01905-7F9D-4690-9D5A-ED757A3F1925}">
  <dimension ref="A1:F102"/>
  <sheetViews>
    <sheetView zoomScaleNormal="100" workbookViewId="0">
      <selection activeCell="A2" sqref="A2"/>
    </sheetView>
  </sheetViews>
  <sheetFormatPr defaultColWidth="9.1328125" defaultRowHeight="11.65" x14ac:dyDescent="0.35"/>
  <cols>
    <col min="1" max="1" width="16.46484375" style="23" customWidth="1"/>
    <col min="2" max="6" width="8.53125" style="23" customWidth="1"/>
    <col min="7" max="16384" width="9.1328125" style="23"/>
  </cols>
  <sheetData>
    <row r="1" spans="1:6" ht="53.75" customHeight="1" x14ac:dyDescent="0.35">
      <c r="A1" s="79" t="s">
        <v>190</v>
      </c>
      <c r="B1" s="79"/>
      <c r="C1" s="79"/>
      <c r="D1" s="79"/>
      <c r="E1" s="79"/>
      <c r="F1" s="79"/>
    </row>
    <row r="2" spans="1:6" ht="41.65" thickBot="1" x14ac:dyDescent="0.4">
      <c r="A2" s="26" t="s">
        <v>2</v>
      </c>
      <c r="B2" s="72" t="s">
        <v>1</v>
      </c>
      <c r="C2" s="63" t="s">
        <v>74</v>
      </c>
      <c r="D2" s="64" t="s">
        <v>75</v>
      </c>
      <c r="E2" s="65" t="s">
        <v>76</v>
      </c>
      <c r="F2" s="66" t="s">
        <v>77</v>
      </c>
    </row>
    <row r="3" spans="1:6" x14ac:dyDescent="0.35">
      <c r="A3" s="27"/>
      <c r="B3" s="73"/>
      <c r="C3" s="68"/>
      <c r="D3" s="69">
        <f>SUMPRODUCT($C$4:$C$102, D$4:D$102)</f>
        <v>1605.5281613755724</v>
      </c>
      <c r="E3" s="69">
        <f t="shared" ref="E3:F3" si="0">SUMPRODUCT($C$4:$C$102, E$4:E$102)</f>
        <v>63.448109490200054</v>
      </c>
      <c r="F3" s="70">
        <f t="shared" si="0"/>
        <v>0.8199743817096925</v>
      </c>
    </row>
    <row r="4" spans="1:6" x14ac:dyDescent="0.35">
      <c r="A4" s="33" t="str">
        <f>VLOOKUP('Observations-PRISM'!B4, 'County name'!$A$2:$B$89, 2, FALSE)</f>
        <v>Aitkin</v>
      </c>
      <c r="B4" s="23">
        <v>27001</v>
      </c>
      <c r="C4" s="68">
        <f>VLOOKUP($B4, 'County name'!$A$3:$D$101, 4, FALSE)</f>
        <v>1.3441E-3</v>
      </c>
      <c r="D4" s="24">
        <v>1328.2491439999999</v>
      </c>
      <c r="E4" s="24">
        <v>24.578797049999999</v>
      </c>
      <c r="F4" s="71">
        <v>0.69222848889999999</v>
      </c>
    </row>
    <row r="5" spans="1:6" x14ac:dyDescent="0.35">
      <c r="A5" s="33" t="str">
        <f>VLOOKUP('Observations-PRISM'!B5, 'County name'!$A$2:$B$89, 2, FALSE)</f>
        <v>Anoka</v>
      </c>
      <c r="B5" s="23">
        <v>27003</v>
      </c>
      <c r="C5" s="68">
        <f>VLOOKUP($B5, 'County name'!$A$3:$D$101, 4, FALSE)</f>
        <v>9.8259999999999992E-4</v>
      </c>
      <c r="D5" s="24">
        <v>1682.618829</v>
      </c>
      <c r="E5" s="24">
        <v>67.611367369999996</v>
      </c>
      <c r="F5" s="71">
        <v>0.83598023939999999</v>
      </c>
    </row>
    <row r="6" spans="1:6" x14ac:dyDescent="0.35">
      <c r="A6" s="33" t="str">
        <f>VLOOKUP('Observations-PRISM'!B6, 'County name'!$A$2:$B$89, 2, FALSE)</f>
        <v>Becker</v>
      </c>
      <c r="B6" s="23">
        <v>27005</v>
      </c>
      <c r="C6" s="68">
        <f>VLOOKUP($B6, 'County name'!$A$3:$D$101, 4, FALSE)</f>
        <v>1.1377099999999999E-2</v>
      </c>
      <c r="D6" s="24">
        <v>1437.647111</v>
      </c>
      <c r="E6" s="24">
        <v>37.692940159999999</v>
      </c>
      <c r="F6" s="71">
        <v>0.74895506020000002</v>
      </c>
    </row>
    <row r="7" spans="1:6" x14ac:dyDescent="0.35">
      <c r="A7" s="33" t="str">
        <f>VLOOKUP('Observations-PRISM'!B7, 'County name'!$A$2:$B$89, 2, FALSE)</f>
        <v>Beltrami</v>
      </c>
      <c r="B7" s="23">
        <v>27007</v>
      </c>
      <c r="C7" s="68">
        <f>VLOOKUP($B7, 'County name'!$A$3:$D$101, 4, FALSE)</f>
        <v>3.9858999999999997E-3</v>
      </c>
      <c r="D7" s="24">
        <v>1278.850058</v>
      </c>
      <c r="E7" s="24">
        <v>23.19534303</v>
      </c>
      <c r="F7" s="71">
        <v>0.70939552100000003</v>
      </c>
    </row>
    <row r="8" spans="1:6" x14ac:dyDescent="0.35">
      <c r="A8" s="33" t="str">
        <f>VLOOKUP('Observations-PRISM'!B8, 'County name'!$A$2:$B$89, 2, FALSE)</f>
        <v>Benton</v>
      </c>
      <c r="B8" s="23">
        <v>27009</v>
      </c>
      <c r="C8" s="68">
        <f>VLOOKUP($B8, 'County name'!$A$3:$D$101, 4, FALSE)</f>
        <v>5.1006000000000003E-3</v>
      </c>
      <c r="D8" s="24">
        <v>1555.527294</v>
      </c>
      <c r="E8" s="24">
        <v>55.171563769999999</v>
      </c>
      <c r="F8" s="71">
        <v>0.80646930319999999</v>
      </c>
    </row>
    <row r="9" spans="1:6" x14ac:dyDescent="0.35">
      <c r="A9" s="33" t="str">
        <f>VLOOKUP('Observations-PRISM'!B9, 'County name'!$A$2:$B$89, 2, FALSE)</f>
        <v>Big Stone</v>
      </c>
      <c r="B9" s="23">
        <v>27011</v>
      </c>
      <c r="C9" s="68">
        <f>VLOOKUP($B9, 'County name'!$A$3:$D$101, 4, FALSE)</f>
        <v>1.3428900000000001E-2</v>
      </c>
      <c r="D9" s="24">
        <v>1638.372073</v>
      </c>
      <c r="E9" s="24">
        <v>76.007544179999996</v>
      </c>
      <c r="F9" s="71">
        <v>0.85785830529999996</v>
      </c>
    </row>
    <row r="10" spans="1:6" x14ac:dyDescent="0.35">
      <c r="A10" s="33" t="str">
        <f>VLOOKUP('Observations-PRISM'!B10, 'County name'!$A$2:$B$89, 2, FALSE)</f>
        <v>Blue Earth</v>
      </c>
      <c r="B10" s="23">
        <v>27013</v>
      </c>
      <c r="C10" s="68">
        <f>VLOOKUP($B10, 'County name'!$A$3:$D$101, 4, FALSE)</f>
        <v>1.70733E-2</v>
      </c>
      <c r="D10" s="24">
        <v>1768.7634190000001</v>
      </c>
      <c r="E10" s="24">
        <v>82.865672480000001</v>
      </c>
      <c r="F10" s="71">
        <v>0.88164134900000002</v>
      </c>
    </row>
    <row r="11" spans="1:6" x14ac:dyDescent="0.35">
      <c r="A11" s="33" t="str">
        <f>VLOOKUP('Observations-PRISM'!B11, 'County name'!$A$2:$B$89, 2, FALSE)</f>
        <v>Brown</v>
      </c>
      <c r="B11" s="23">
        <v>27015</v>
      </c>
      <c r="C11" s="68">
        <f>VLOOKUP($B11, 'County name'!$A$3:$D$101, 4, FALSE)</f>
        <v>1.5349099999999999E-2</v>
      </c>
      <c r="D11" s="24">
        <v>1749.2690749999999</v>
      </c>
      <c r="E11" s="24">
        <v>85.367630989999995</v>
      </c>
      <c r="F11" s="71">
        <v>0.87777723360000004</v>
      </c>
    </row>
    <row r="12" spans="1:6" x14ac:dyDescent="0.35">
      <c r="A12" s="33" t="str">
        <f>VLOOKUP('Observations-PRISM'!B12, 'County name'!$A$2:$B$89, 2, FALSE)</f>
        <v>Carlton</v>
      </c>
      <c r="B12" s="23">
        <v>27017</v>
      </c>
      <c r="C12" s="68">
        <f>VLOOKUP($B12, 'County name'!$A$3:$D$101, 4, FALSE)</f>
        <v>1.228E-4</v>
      </c>
      <c r="D12" s="24">
        <v>1257.3769569999999</v>
      </c>
      <c r="E12" s="24">
        <v>23.76564059</v>
      </c>
      <c r="F12" s="71">
        <v>0.71429721310000005</v>
      </c>
    </row>
    <row r="13" spans="1:6" x14ac:dyDescent="0.35">
      <c r="A13" s="33" t="str">
        <f>VLOOKUP('Observations-PRISM'!B13, 'County name'!$A$2:$B$89, 2, FALSE)</f>
        <v>Carver</v>
      </c>
      <c r="B13" s="23">
        <v>27019</v>
      </c>
      <c r="C13" s="68">
        <f>VLOOKUP($B13, 'County name'!$A$3:$D$101, 4, FALSE)</f>
        <v>5.7131999999999999E-3</v>
      </c>
      <c r="D13" s="24">
        <v>1729.30584</v>
      </c>
      <c r="E13" s="24">
        <v>68.432609839999998</v>
      </c>
      <c r="F13" s="71">
        <v>0.84479115159999996</v>
      </c>
    </row>
    <row r="14" spans="1:6" x14ac:dyDescent="0.35">
      <c r="A14" s="33" t="str">
        <f>VLOOKUP('Observations-PRISM'!B14, 'County name'!$A$2:$B$89, 2, FALSE)</f>
        <v>Cass</v>
      </c>
      <c r="B14" s="23">
        <v>27021</v>
      </c>
      <c r="C14" s="68">
        <f>VLOOKUP($B14, 'County name'!$A$3:$D$101, 4, FALSE)</f>
        <v>7.783E-4</v>
      </c>
      <c r="D14" s="24">
        <v>1377.841185</v>
      </c>
      <c r="E14" s="24">
        <v>31.127509589999999</v>
      </c>
      <c r="F14" s="71">
        <v>0.71508890339999998</v>
      </c>
    </row>
    <row r="15" spans="1:6" x14ac:dyDescent="0.35">
      <c r="A15" s="33" t="str">
        <f>VLOOKUP('Observations-PRISM'!B15, 'County name'!$A$2:$B$89, 2, FALSE)</f>
        <v>Chippewa</v>
      </c>
      <c r="B15" s="23">
        <v>27023</v>
      </c>
      <c r="C15" s="68">
        <f>VLOOKUP($B15, 'County name'!$A$3:$D$101, 4, FALSE)</f>
        <v>1.4470500000000001E-2</v>
      </c>
      <c r="D15" s="24">
        <v>1694.4046310000001</v>
      </c>
      <c r="E15" s="24">
        <v>82.11208087</v>
      </c>
      <c r="F15" s="71">
        <v>0.88400758660000001</v>
      </c>
    </row>
    <row r="16" spans="1:6" x14ac:dyDescent="0.35">
      <c r="A16" s="33" t="str">
        <f>VLOOKUP('Observations-PRISM'!B16, 'County name'!$A$2:$B$89, 2, FALSE)</f>
        <v>Chisago</v>
      </c>
      <c r="B16" s="23">
        <v>27025</v>
      </c>
      <c r="C16" s="68">
        <f>VLOOKUP($B16, 'County name'!$A$3:$D$101, 4, FALSE)</f>
        <v>3.6725999999999998E-3</v>
      </c>
      <c r="D16" s="24">
        <v>1565.109809</v>
      </c>
      <c r="E16" s="24">
        <v>55.452552990000001</v>
      </c>
      <c r="F16" s="71">
        <v>0.81168211410000002</v>
      </c>
    </row>
    <row r="17" spans="1:6" x14ac:dyDescent="0.35">
      <c r="A17" s="33" t="str">
        <f>VLOOKUP('Observations-PRISM'!B17, 'County name'!$A$2:$B$89, 2, FALSE)</f>
        <v>Clay</v>
      </c>
      <c r="B17" s="23">
        <v>27027</v>
      </c>
      <c r="C17" s="68">
        <f>VLOOKUP($B17, 'County name'!$A$3:$D$101, 4, FALSE)</f>
        <v>2.5057200000000002E-2</v>
      </c>
      <c r="D17" s="24">
        <v>1549.6869119999999</v>
      </c>
      <c r="E17" s="24">
        <v>61.608813050000002</v>
      </c>
      <c r="F17" s="71">
        <v>0.80724165999999997</v>
      </c>
    </row>
    <row r="18" spans="1:6" x14ac:dyDescent="0.35">
      <c r="A18" s="33" t="str">
        <f>VLOOKUP('Observations-PRISM'!B18, 'County name'!$A$2:$B$89, 2, FALSE)</f>
        <v>Clearwater</v>
      </c>
      <c r="B18" s="23">
        <v>27029</v>
      </c>
      <c r="C18" s="68">
        <f>VLOOKUP($B18, 'County name'!$A$3:$D$101, 4, FALSE)</f>
        <v>3.4337E-3</v>
      </c>
      <c r="D18" s="24">
        <v>1320.2928629999999</v>
      </c>
      <c r="E18" s="24">
        <v>28.049733289999999</v>
      </c>
      <c r="F18" s="71">
        <v>0.73311989089999996</v>
      </c>
    </row>
    <row r="19" spans="1:6" x14ac:dyDescent="0.35">
      <c r="A19" s="33" t="str">
        <f>VLOOKUP('Observations-PRISM'!B19, 'County name'!$A$2:$B$89, 2, FALSE)</f>
        <v>Cook</v>
      </c>
      <c r="B19" s="23">
        <v>27031</v>
      </c>
      <c r="C19" s="68">
        <f>VLOOKUP($B19, 'County name'!$A$3:$D$101, 4, FALSE)</f>
        <v>2.3E-6</v>
      </c>
      <c r="D19" s="24">
        <v>923.21106580000003</v>
      </c>
      <c r="E19" s="24">
        <v>1.701414776</v>
      </c>
      <c r="F19" s="71">
        <v>0.53878562370000005</v>
      </c>
    </row>
    <row r="20" spans="1:6" x14ac:dyDescent="0.35">
      <c r="A20" s="33" t="str">
        <f>VLOOKUP('Observations-PRISM'!B20, 'County name'!$A$2:$B$89, 2, FALSE)</f>
        <v>Cottonwood</v>
      </c>
      <c r="B20" s="23">
        <v>27033</v>
      </c>
      <c r="C20" s="68">
        <f>VLOOKUP($B20, 'County name'!$A$3:$D$101, 4, FALSE)</f>
        <v>1.6925300000000001E-2</v>
      </c>
      <c r="D20" s="24">
        <v>1718.5231080000001</v>
      </c>
      <c r="E20" s="24">
        <v>80.235841370000003</v>
      </c>
      <c r="F20" s="71">
        <v>0.85952965869999998</v>
      </c>
    </row>
    <row r="21" spans="1:6" x14ac:dyDescent="0.35">
      <c r="A21" s="33" t="str">
        <f>VLOOKUP('Observations-PRISM'!B21, 'County name'!$A$2:$B$89, 2, FALSE)</f>
        <v>Crow Wing</v>
      </c>
      <c r="B21" s="23">
        <v>27035</v>
      </c>
      <c r="C21" s="68">
        <f>VLOOKUP($B21, 'County name'!$A$3:$D$101, 4, FALSE)</f>
        <v>1.0426999999999999E-3</v>
      </c>
      <c r="D21" s="24">
        <v>1427.633069</v>
      </c>
      <c r="E21" s="24">
        <v>37.836745499999999</v>
      </c>
      <c r="F21" s="71">
        <v>0.75159785899999998</v>
      </c>
    </row>
    <row r="22" spans="1:6" x14ac:dyDescent="0.35">
      <c r="A22" s="33" t="str">
        <f>VLOOKUP('Observations-PRISM'!B22, 'County name'!$A$2:$B$89, 2, FALSE)</f>
        <v>Dakota</v>
      </c>
      <c r="B22" s="23">
        <v>27037</v>
      </c>
      <c r="C22" s="68">
        <f>VLOOKUP($B22, 'County name'!$A$3:$D$101, 4, FALSE)</f>
        <v>7.1662999999999996E-3</v>
      </c>
      <c r="D22" s="24">
        <v>1723.089242</v>
      </c>
      <c r="E22" s="24">
        <v>68.894621849999993</v>
      </c>
      <c r="F22" s="71">
        <v>0.8451274755</v>
      </c>
    </row>
    <row r="23" spans="1:6" x14ac:dyDescent="0.35">
      <c r="A23" s="33" t="str">
        <f>VLOOKUP('Observations-PRISM'!B23, 'County name'!$A$2:$B$89, 2, FALSE)</f>
        <v>Dodge</v>
      </c>
      <c r="B23" s="23">
        <v>27039</v>
      </c>
      <c r="C23" s="68">
        <f>VLOOKUP($B23, 'County name'!$A$3:$D$101, 4, FALSE)</f>
        <v>1.08355E-2</v>
      </c>
      <c r="D23" s="24">
        <v>1662.235786</v>
      </c>
      <c r="E23" s="24">
        <v>49.87712784</v>
      </c>
      <c r="F23" s="71">
        <v>0.75938441150000002</v>
      </c>
    </row>
    <row r="24" spans="1:6" x14ac:dyDescent="0.35">
      <c r="A24" s="33" t="str">
        <f>VLOOKUP('Observations-PRISM'!B24, 'County name'!$A$2:$B$89, 2, FALSE)</f>
        <v>Douglas</v>
      </c>
      <c r="B24" s="23">
        <v>27041</v>
      </c>
      <c r="C24" s="68">
        <f>VLOOKUP($B24, 'County name'!$A$3:$D$101, 4, FALSE)</f>
        <v>9.5969000000000002E-3</v>
      </c>
      <c r="D24" s="24">
        <v>1561.7351389999999</v>
      </c>
      <c r="E24" s="24">
        <v>45.295912549999997</v>
      </c>
      <c r="F24" s="71">
        <v>0.77037820499999998</v>
      </c>
    </row>
    <row r="25" spans="1:6" x14ac:dyDescent="0.35">
      <c r="A25" s="33" t="str">
        <f>VLOOKUP('Observations-PRISM'!B25, 'County name'!$A$2:$B$89, 2, FALSE)</f>
        <v>Faribault</v>
      </c>
      <c r="B25" s="23">
        <v>27043</v>
      </c>
      <c r="C25" s="68">
        <f>VLOOKUP($B25, 'County name'!$A$3:$D$101, 4, FALSE)</f>
        <v>1.9941899999999999E-2</v>
      </c>
      <c r="D25" s="24">
        <v>1768.754999</v>
      </c>
      <c r="E25" s="24">
        <v>78.633481739999993</v>
      </c>
      <c r="F25" s="71">
        <v>0.853481508</v>
      </c>
    </row>
    <row r="26" spans="1:6" x14ac:dyDescent="0.35">
      <c r="A26" s="33" t="str">
        <f>VLOOKUP('Observations-PRISM'!B26, 'County name'!$A$2:$B$89, 2, FALSE)</f>
        <v>Fillmore</v>
      </c>
      <c r="B26" s="23">
        <v>27045</v>
      </c>
      <c r="C26" s="68">
        <f>VLOOKUP($B26, 'County name'!$A$3:$D$101, 4, FALSE)</f>
        <v>1.1450399999999999E-2</v>
      </c>
      <c r="D26" s="24">
        <v>1619.9087709999999</v>
      </c>
      <c r="E26" s="24">
        <v>46.193050149999998</v>
      </c>
      <c r="F26" s="71">
        <v>0.7503978348</v>
      </c>
    </row>
    <row r="27" spans="1:6" x14ac:dyDescent="0.35">
      <c r="A27" s="33" t="str">
        <f>VLOOKUP('Observations-PRISM'!B27, 'County name'!$A$2:$B$89, 2, FALSE)</f>
        <v>Freeborn</v>
      </c>
      <c r="B27" s="23">
        <v>27047</v>
      </c>
      <c r="C27" s="68">
        <f>VLOOKUP($B27, 'County name'!$A$3:$D$101, 4, FALSE)</f>
        <v>1.8511799999999998E-2</v>
      </c>
      <c r="D27" s="24">
        <v>1723.4098959999999</v>
      </c>
      <c r="E27" s="24">
        <v>61.86547513</v>
      </c>
      <c r="F27" s="71">
        <v>0.80107362670000004</v>
      </c>
    </row>
    <row r="28" spans="1:6" x14ac:dyDescent="0.35">
      <c r="A28" s="33" t="str">
        <f>VLOOKUP('Observations-PRISM'!B28, 'County name'!$A$2:$B$89, 2, FALSE)</f>
        <v>Goodhue</v>
      </c>
      <c r="B28" s="23">
        <v>27049</v>
      </c>
      <c r="C28" s="68">
        <f>VLOOKUP($B28, 'County name'!$A$3:$D$101, 4, FALSE)</f>
        <v>1.3413700000000001E-2</v>
      </c>
      <c r="D28" s="24">
        <v>1655.3651990000001</v>
      </c>
      <c r="E28" s="24">
        <v>62.175799410000003</v>
      </c>
      <c r="F28" s="71">
        <v>0.81587847800000002</v>
      </c>
    </row>
    <row r="29" spans="1:6" x14ac:dyDescent="0.35">
      <c r="A29" s="33" t="str">
        <f>VLOOKUP('Observations-PRISM'!B29, 'County name'!$A$2:$B$89, 2, FALSE)</f>
        <v>Grant</v>
      </c>
      <c r="B29" s="23">
        <v>27051</v>
      </c>
      <c r="C29" s="68">
        <f>VLOOKUP($B29, 'County name'!$A$3:$D$101, 4, FALSE)</f>
        <v>1.36031E-2</v>
      </c>
      <c r="D29" s="24">
        <v>1601.272273</v>
      </c>
      <c r="E29" s="24">
        <v>62.891017249999997</v>
      </c>
      <c r="F29" s="71">
        <v>0.82076170839999996</v>
      </c>
    </row>
    <row r="30" spans="1:6" x14ac:dyDescent="0.35">
      <c r="A30" s="33" t="str">
        <f>VLOOKUP('Observations-PRISM'!B30, 'County name'!$A$2:$B$89, 2, FALSE)</f>
        <v>Hennepin</v>
      </c>
      <c r="B30" s="23">
        <v>27053</v>
      </c>
      <c r="C30" s="68">
        <f>VLOOKUP($B30, 'County name'!$A$3:$D$101, 4, FALSE)</f>
        <v>1.8649999999999999E-3</v>
      </c>
      <c r="D30" s="24">
        <v>1727.0847960000001</v>
      </c>
      <c r="E30" s="24">
        <v>60.984734359999997</v>
      </c>
      <c r="F30" s="71">
        <v>0.82848051379999998</v>
      </c>
    </row>
    <row r="31" spans="1:6" x14ac:dyDescent="0.35">
      <c r="A31" s="33" t="str">
        <f>VLOOKUP('Observations-PRISM'!B31, 'County name'!$A$2:$B$89, 2, FALSE)</f>
        <v>Houston</v>
      </c>
      <c r="B31" s="23">
        <v>27055</v>
      </c>
      <c r="C31" s="68">
        <f>VLOOKUP($B31, 'County name'!$A$3:$D$101, 4, FALSE)</f>
        <v>3.3176E-3</v>
      </c>
      <c r="D31" s="24">
        <v>1689.298282</v>
      </c>
      <c r="E31" s="24">
        <v>53.07812715</v>
      </c>
      <c r="F31" s="71">
        <v>0.76174038639999997</v>
      </c>
    </row>
    <row r="32" spans="1:6" x14ac:dyDescent="0.35">
      <c r="A32" s="33" t="str">
        <f>VLOOKUP('Observations-PRISM'!B32, 'County name'!$A$2:$B$89, 2, FALSE)</f>
        <v>Hubbard</v>
      </c>
      <c r="B32" s="23">
        <v>27057</v>
      </c>
      <c r="C32" s="68">
        <f>VLOOKUP($B32, 'County name'!$A$3:$D$101, 4, FALSE)</f>
        <v>1.0372000000000001E-3</v>
      </c>
      <c r="D32" s="24">
        <v>1358.5911229999999</v>
      </c>
      <c r="E32" s="24">
        <v>30.81005931</v>
      </c>
      <c r="F32" s="71">
        <v>0.7427527156</v>
      </c>
    </row>
    <row r="33" spans="1:6" x14ac:dyDescent="0.35">
      <c r="A33" s="33" t="str">
        <f>VLOOKUP('Observations-PRISM'!B33, 'County name'!$A$2:$B$89, 2, FALSE)</f>
        <v>Isanti</v>
      </c>
      <c r="B33" s="23">
        <v>27059</v>
      </c>
      <c r="C33" s="68">
        <f>VLOOKUP($B33, 'County name'!$A$3:$D$101, 4, FALSE)</f>
        <v>4.5380000000000004E-3</v>
      </c>
      <c r="D33" s="24">
        <v>1556.68094</v>
      </c>
      <c r="E33" s="24">
        <v>53.903531839999999</v>
      </c>
      <c r="F33" s="71">
        <v>0.80653334430000001</v>
      </c>
    </row>
    <row r="34" spans="1:6" x14ac:dyDescent="0.35">
      <c r="A34" s="33" t="str">
        <f>VLOOKUP('Observations-PRISM'!B34, 'County name'!$A$2:$B$89, 2, FALSE)</f>
        <v>Itasca</v>
      </c>
      <c r="B34" s="23">
        <v>27061</v>
      </c>
      <c r="C34" s="68">
        <f>VLOOKUP($B34, 'County name'!$A$3:$D$101, 4, FALSE)</f>
        <v>3.9429999999999999E-4</v>
      </c>
      <c r="D34" s="24">
        <v>1292.6106910000001</v>
      </c>
      <c r="E34" s="24">
        <v>22.824864760000001</v>
      </c>
      <c r="F34" s="71">
        <v>0.72399611370000005</v>
      </c>
    </row>
    <row r="35" spans="1:6" x14ac:dyDescent="0.35">
      <c r="A35" s="33" t="str">
        <f>VLOOKUP('Observations-PRISM'!B35, 'County name'!$A$2:$B$89, 2, FALSE)</f>
        <v>Jackson</v>
      </c>
      <c r="B35" s="23">
        <v>27063</v>
      </c>
      <c r="C35" s="68">
        <f>VLOOKUP($B35, 'County name'!$A$3:$D$101, 4, FALSE)</f>
        <v>1.7606199999999999E-2</v>
      </c>
      <c r="D35" s="24">
        <v>1718.329878</v>
      </c>
      <c r="E35" s="24">
        <v>76.706256819999993</v>
      </c>
      <c r="F35" s="71">
        <v>0.8513778917</v>
      </c>
    </row>
    <row r="36" spans="1:6" x14ac:dyDescent="0.35">
      <c r="A36" s="33" t="str">
        <f>VLOOKUP('Observations-PRISM'!B36, 'County name'!$A$2:$B$89, 2, FALSE)</f>
        <v>Kanabec</v>
      </c>
      <c r="B36" s="23">
        <v>27065</v>
      </c>
      <c r="C36" s="68">
        <f>VLOOKUP($B36, 'County name'!$A$3:$D$101, 4, FALSE)</f>
        <v>2.2353E-3</v>
      </c>
      <c r="D36" s="24">
        <v>1469.058904</v>
      </c>
      <c r="E36" s="24">
        <v>44.606107139999999</v>
      </c>
      <c r="F36" s="71">
        <v>0.77003826259999997</v>
      </c>
    </row>
    <row r="37" spans="1:6" x14ac:dyDescent="0.35">
      <c r="A37" s="33" t="str">
        <f>VLOOKUP('Observations-PRISM'!B37, 'County name'!$A$2:$B$89, 2, FALSE)</f>
        <v>Kandiyohi</v>
      </c>
      <c r="B37" s="23">
        <v>27067</v>
      </c>
      <c r="C37" s="68">
        <f>VLOOKUP($B37, 'County name'!$A$3:$D$101, 4, FALSE)</f>
        <v>1.4434499999999999E-2</v>
      </c>
      <c r="D37" s="24">
        <v>1676.9495879999999</v>
      </c>
      <c r="E37" s="24">
        <v>66.533365869999997</v>
      </c>
      <c r="F37" s="71">
        <v>0.83815107020000001</v>
      </c>
    </row>
    <row r="38" spans="1:6" x14ac:dyDescent="0.35">
      <c r="A38" s="33" t="str">
        <f>VLOOKUP('Observations-PRISM'!B38, 'County name'!$A$2:$B$89, 2, FALSE)</f>
        <v>Kittson</v>
      </c>
      <c r="B38" s="23">
        <v>27069</v>
      </c>
      <c r="C38" s="68">
        <f>VLOOKUP($B38, 'County name'!$A$3:$D$101, 4, FALSE)</f>
        <v>2.1612300000000001E-2</v>
      </c>
      <c r="D38" s="24">
        <v>1354.9045140000001</v>
      </c>
      <c r="E38" s="24">
        <v>46.827626039999998</v>
      </c>
      <c r="F38" s="71">
        <v>0.76614975500000004</v>
      </c>
    </row>
    <row r="39" spans="1:6" x14ac:dyDescent="0.35">
      <c r="A39" s="33" t="str">
        <f>VLOOKUP('Observations-PRISM'!B39, 'County name'!$A$2:$B$89, 2, FALSE)</f>
        <v>Koochiching</v>
      </c>
      <c r="B39" s="23">
        <v>27071</v>
      </c>
      <c r="C39" s="68">
        <f>VLOOKUP($B39, 'County name'!$A$3:$D$101, 4, FALSE)</f>
        <v>7.3360000000000005E-4</v>
      </c>
      <c r="D39" s="24">
        <v>1229.5564629999999</v>
      </c>
      <c r="E39" s="24">
        <v>18.480104019999999</v>
      </c>
      <c r="F39" s="71">
        <v>0.68090769890000002</v>
      </c>
    </row>
    <row r="40" spans="1:6" x14ac:dyDescent="0.35">
      <c r="A40" s="33" t="str">
        <f>VLOOKUP('Observations-PRISM'!B40, 'County name'!$A$2:$B$89, 2, FALSE)</f>
        <v>Lac qui Parle</v>
      </c>
      <c r="B40" s="23">
        <v>27073</v>
      </c>
      <c r="C40" s="68">
        <f>VLOOKUP($B40, 'County name'!$A$3:$D$101, 4, FALSE)</f>
        <v>1.7973099999999999E-2</v>
      </c>
      <c r="D40" s="24">
        <v>1719.541545</v>
      </c>
      <c r="E40" s="24">
        <v>100.1514531</v>
      </c>
      <c r="F40" s="71">
        <v>0.9130253774</v>
      </c>
    </row>
    <row r="41" spans="1:6" x14ac:dyDescent="0.35">
      <c r="A41" s="33" t="str">
        <f>VLOOKUP('Observations-PRISM'!B41, 'County name'!$A$2:$B$89, 2, FALSE)</f>
        <v>Lake</v>
      </c>
      <c r="B41" s="23">
        <v>27075</v>
      </c>
      <c r="C41" s="68">
        <f>VLOOKUP($B41, 'County name'!$A$3:$D$101, 4, FALSE)</f>
        <v>5.5999999999999997E-6</v>
      </c>
      <c r="D41" s="24">
        <v>1093.914622</v>
      </c>
      <c r="E41" s="24">
        <v>10.147170450000001</v>
      </c>
      <c r="F41" s="71">
        <v>0.63029503659999997</v>
      </c>
    </row>
    <row r="42" spans="1:6" x14ac:dyDescent="0.35">
      <c r="A42" s="33" t="str">
        <f>VLOOKUP('Observations-PRISM'!B42, 'County name'!$A$2:$B$89, 2, FALSE)</f>
        <v>Lake of the Woods</v>
      </c>
      <c r="B42" s="23">
        <v>27077</v>
      </c>
      <c r="C42" s="68">
        <f>VLOOKUP($B42, 'County name'!$A$3:$D$101, 4, FALSE)</f>
        <v>3.2900999999999998E-3</v>
      </c>
      <c r="D42" s="24">
        <v>1263.364354</v>
      </c>
      <c r="E42" s="24">
        <v>20.432546769999998</v>
      </c>
      <c r="F42" s="71">
        <v>0.69115199140000005</v>
      </c>
    </row>
    <row r="43" spans="1:6" x14ac:dyDescent="0.35">
      <c r="A43" s="33" t="str">
        <f>VLOOKUP('Observations-PRISM'!B43, 'County name'!$A$2:$B$89, 2, FALSE)</f>
        <v>Le Sueur</v>
      </c>
      <c r="B43" s="23">
        <v>27079</v>
      </c>
      <c r="C43" s="68">
        <f>VLOOKUP($B43, 'County name'!$A$3:$D$101, 4, FALSE)</f>
        <v>1.02746E-2</v>
      </c>
      <c r="D43" s="24">
        <v>1711.3261319999999</v>
      </c>
      <c r="E43" s="24">
        <v>66.134715220000004</v>
      </c>
      <c r="F43" s="71">
        <v>0.83371351169999997</v>
      </c>
    </row>
    <row r="44" spans="1:6" x14ac:dyDescent="0.35">
      <c r="A44" s="33" t="str">
        <f>VLOOKUP('Observations-PRISM'!B44, 'County name'!$A$2:$B$89, 2, FALSE)</f>
        <v>Lincoln</v>
      </c>
      <c r="B44" s="23">
        <v>27081</v>
      </c>
      <c r="C44" s="68">
        <f>VLOOKUP($B44, 'County name'!$A$3:$D$101, 4, FALSE)</f>
        <v>1.3055600000000001E-2</v>
      </c>
      <c r="D44" s="24">
        <v>1631.6893250000001</v>
      </c>
      <c r="E44" s="24">
        <v>66.037841420000007</v>
      </c>
      <c r="F44" s="71">
        <v>0.825098679</v>
      </c>
    </row>
    <row r="45" spans="1:6" x14ac:dyDescent="0.35">
      <c r="A45" s="33" t="str">
        <f>VLOOKUP('Observations-PRISM'!B45, 'County name'!$A$2:$B$89, 2, FALSE)</f>
        <v>Lyon</v>
      </c>
      <c r="B45" s="23">
        <v>27083</v>
      </c>
      <c r="C45" s="68">
        <f>VLOOKUP($B45, 'County name'!$A$3:$D$101, 4, FALSE)</f>
        <v>1.8421400000000001E-2</v>
      </c>
      <c r="D45" s="24">
        <v>1736.8850319999999</v>
      </c>
      <c r="E45" s="24">
        <v>87.261273340000002</v>
      </c>
      <c r="F45" s="71">
        <v>0.90376850019999999</v>
      </c>
    </row>
    <row r="46" spans="1:6" x14ac:dyDescent="0.35">
      <c r="A46" s="33" t="str">
        <f>VLOOKUP('Observations-PRISM'!B46, 'County name'!$A$2:$B$89, 2, FALSE)</f>
        <v>McLeod</v>
      </c>
      <c r="B46" s="23">
        <v>27085</v>
      </c>
      <c r="C46" s="68">
        <f>VLOOKUP($B46, 'County name'!$A$3:$D$101, 4, FALSE)</f>
        <v>1.06461E-2</v>
      </c>
      <c r="D46" s="24">
        <v>1716.962338</v>
      </c>
      <c r="E46" s="24">
        <v>69.907131910000004</v>
      </c>
      <c r="F46" s="71">
        <v>0.83666497760000003</v>
      </c>
    </row>
    <row r="47" spans="1:6" x14ac:dyDescent="0.35">
      <c r="A47" s="33" t="str">
        <f>VLOOKUP('Observations-PRISM'!B47, 'County name'!$A$2:$B$89, 2, FALSE)</f>
        <v>Mahnomen</v>
      </c>
      <c r="B47" s="23">
        <v>27087</v>
      </c>
      <c r="C47" s="68">
        <f>VLOOKUP($B47, 'County name'!$A$3:$D$101, 4, FALSE)</f>
        <v>8.1394999999999992E-3</v>
      </c>
      <c r="D47" s="24">
        <v>1406.650202</v>
      </c>
      <c r="E47" s="24">
        <v>38.82161198</v>
      </c>
      <c r="F47" s="71">
        <v>0.75780062280000005</v>
      </c>
    </row>
    <row r="48" spans="1:6" x14ac:dyDescent="0.35">
      <c r="A48" s="33" t="str">
        <f>VLOOKUP('Observations-PRISM'!B48, 'County name'!$A$2:$B$89, 2, FALSE)</f>
        <v>Marshall</v>
      </c>
      <c r="B48" s="23">
        <v>27089</v>
      </c>
      <c r="C48" s="68">
        <f>VLOOKUP($B48, 'County name'!$A$3:$D$101, 4, FALSE)</f>
        <v>3.7835199999999999E-2</v>
      </c>
      <c r="D48" s="24">
        <v>1360.091107</v>
      </c>
      <c r="E48" s="24">
        <v>43.137644330000001</v>
      </c>
      <c r="F48" s="71">
        <v>0.77395526010000004</v>
      </c>
    </row>
    <row r="49" spans="1:6" x14ac:dyDescent="0.35">
      <c r="A49" s="33" t="str">
        <f>VLOOKUP('Observations-PRISM'!B49, 'County name'!$A$2:$B$89, 2, FALSE)</f>
        <v>Martin</v>
      </c>
      <c r="B49" s="23">
        <v>27091</v>
      </c>
      <c r="C49" s="68">
        <f>VLOOKUP($B49, 'County name'!$A$3:$D$101, 4, FALSE)</f>
        <v>1.91611E-2</v>
      </c>
      <c r="D49" s="24">
        <v>1763.4995309999999</v>
      </c>
      <c r="E49" s="24">
        <v>78.266826769999994</v>
      </c>
      <c r="F49" s="71">
        <v>0.86234435149999999</v>
      </c>
    </row>
    <row r="50" spans="1:6" x14ac:dyDescent="0.35">
      <c r="A50" s="33" t="str">
        <f>VLOOKUP('Observations-PRISM'!B50, 'County name'!$A$2:$B$89, 2, FALSE)</f>
        <v>Meeker</v>
      </c>
      <c r="B50" s="23">
        <v>27093</v>
      </c>
      <c r="C50" s="68">
        <f>VLOOKUP($B50, 'County name'!$A$3:$D$101, 4, FALSE)</f>
        <v>1.26182E-2</v>
      </c>
      <c r="D50" s="24">
        <v>1686.9042930000001</v>
      </c>
      <c r="E50" s="24">
        <v>62.710609050000002</v>
      </c>
      <c r="F50" s="71">
        <v>0.82704907059999999</v>
      </c>
    </row>
    <row r="51" spans="1:6" x14ac:dyDescent="0.35">
      <c r="A51" s="33" t="str">
        <f>VLOOKUP('Observations-PRISM'!B51, 'County name'!$A$2:$B$89, 2, FALSE)</f>
        <v>Mille Lacs</v>
      </c>
      <c r="B51" s="23">
        <v>27095</v>
      </c>
      <c r="C51" s="68">
        <f>VLOOKUP($B51, 'County name'!$A$3:$D$101, 4, FALSE)</f>
        <v>2.7274999999999999E-3</v>
      </c>
      <c r="D51" s="24">
        <v>1527.324623</v>
      </c>
      <c r="E51" s="24">
        <v>51.437632469999997</v>
      </c>
      <c r="F51" s="71">
        <v>0.80618256730000004</v>
      </c>
    </row>
    <row r="52" spans="1:6" x14ac:dyDescent="0.35">
      <c r="A52" s="33" t="str">
        <f>VLOOKUP('Observations-PRISM'!B52, 'County name'!$A$2:$B$89, 2, FALSE)</f>
        <v>Morrison</v>
      </c>
      <c r="B52" s="23">
        <v>27097</v>
      </c>
      <c r="C52" s="68">
        <f>VLOOKUP($B52, 'County name'!$A$3:$D$101, 4, FALSE)</f>
        <v>7.4517999999999997E-3</v>
      </c>
      <c r="D52" s="24">
        <v>1523.9888840000001</v>
      </c>
      <c r="E52" s="24">
        <v>51.89960585</v>
      </c>
      <c r="F52" s="71">
        <v>0.80003439190000003</v>
      </c>
    </row>
    <row r="53" spans="1:6" x14ac:dyDescent="0.35">
      <c r="A53" s="33" t="str">
        <f>VLOOKUP('Observations-PRISM'!B53, 'County name'!$A$2:$B$89, 2, FALSE)</f>
        <v>Mower</v>
      </c>
      <c r="B53" s="23">
        <v>27099</v>
      </c>
      <c r="C53" s="68">
        <f>VLOOKUP($B53, 'County name'!$A$3:$D$101, 4, FALSE)</f>
        <v>1.9689399999999999E-2</v>
      </c>
      <c r="D53" s="24">
        <v>1651.16165</v>
      </c>
      <c r="E53" s="24">
        <v>49.690965769999998</v>
      </c>
      <c r="F53" s="71">
        <v>0.76040758679999998</v>
      </c>
    </row>
    <row r="54" spans="1:6" x14ac:dyDescent="0.35">
      <c r="A54" s="33" t="str">
        <f>VLOOKUP('Observations-PRISM'!B54, 'County name'!$A$2:$B$89, 2, FALSE)</f>
        <v>Murray</v>
      </c>
      <c r="B54" s="23">
        <v>27101</v>
      </c>
      <c r="C54" s="68">
        <f>VLOOKUP($B54, 'County name'!$A$3:$D$101, 4, FALSE)</f>
        <v>1.6810499999999999E-2</v>
      </c>
      <c r="D54" s="24">
        <v>1684.117829</v>
      </c>
      <c r="E54" s="24">
        <v>73.24116454</v>
      </c>
      <c r="F54" s="71">
        <v>0.85802370220000002</v>
      </c>
    </row>
    <row r="55" spans="1:6" x14ac:dyDescent="0.35">
      <c r="A55" s="33" t="str">
        <f>VLOOKUP('Observations-PRISM'!B55, 'County name'!$A$2:$B$89, 2, FALSE)</f>
        <v>Nicollet</v>
      </c>
      <c r="B55" s="23">
        <v>27103</v>
      </c>
      <c r="C55" s="68">
        <f>VLOOKUP($B55, 'County name'!$A$3:$D$101, 4, FALSE)</f>
        <v>9.2919000000000005E-3</v>
      </c>
      <c r="D55" s="24">
        <v>1738.978654</v>
      </c>
      <c r="E55" s="24">
        <v>76.134135220000005</v>
      </c>
      <c r="F55" s="71">
        <v>0.86399446449999995</v>
      </c>
    </row>
    <row r="56" spans="1:6" x14ac:dyDescent="0.35">
      <c r="A56" s="33" t="str">
        <f>VLOOKUP('Observations-PRISM'!B56, 'County name'!$A$2:$B$89, 2, FALSE)</f>
        <v>Nobles</v>
      </c>
      <c r="B56" s="23">
        <v>27105</v>
      </c>
      <c r="C56" s="68">
        <f>VLOOKUP($B56, 'County name'!$A$3:$D$101, 4, FALSE)</f>
        <v>2.0413500000000001E-2</v>
      </c>
      <c r="D56" s="24">
        <v>1699.5269740000001</v>
      </c>
      <c r="E56" s="24">
        <v>75.948908419999995</v>
      </c>
      <c r="F56" s="71">
        <v>0.85588780750000004</v>
      </c>
    </row>
    <row r="57" spans="1:6" x14ac:dyDescent="0.35">
      <c r="A57" s="33" t="str">
        <f>VLOOKUP('Observations-PRISM'!B57, 'County name'!$A$2:$B$89, 2, FALSE)</f>
        <v>Norman</v>
      </c>
      <c r="B57" s="23">
        <v>27107</v>
      </c>
      <c r="C57" s="68">
        <f>VLOOKUP($B57, 'County name'!$A$3:$D$101, 4, FALSE)</f>
        <v>2.37437E-2</v>
      </c>
      <c r="D57" s="24">
        <v>1495.7495289999999</v>
      </c>
      <c r="E57" s="24">
        <v>58.279781679999999</v>
      </c>
      <c r="F57" s="71">
        <v>0.80173406000000003</v>
      </c>
    </row>
    <row r="58" spans="1:6" x14ac:dyDescent="0.35">
      <c r="A58" s="33" t="str">
        <f>VLOOKUP('Observations-PRISM'!B58, 'County name'!$A$2:$B$89, 2, FALSE)</f>
        <v>Olmsted</v>
      </c>
      <c r="B58" s="23">
        <v>27109</v>
      </c>
      <c r="C58" s="68">
        <f>VLOOKUP($B58, 'County name'!$A$3:$D$101, 4, FALSE)</f>
        <v>9.6501999999999994E-3</v>
      </c>
      <c r="D58" s="24">
        <v>1623.1171810000001</v>
      </c>
      <c r="E58" s="24">
        <v>47.64938188</v>
      </c>
      <c r="F58" s="71">
        <v>0.75721913699999999</v>
      </c>
    </row>
    <row r="59" spans="1:6" x14ac:dyDescent="0.35">
      <c r="A59" s="33" t="str">
        <f>VLOOKUP('Observations-PRISM'!B59, 'County name'!$A$2:$B$89, 2, FALSE)</f>
        <v>Otter Tail</v>
      </c>
      <c r="B59" s="23">
        <v>27111</v>
      </c>
      <c r="C59" s="68">
        <f>VLOOKUP($B59, 'County name'!$A$3:$D$101, 4, FALSE)</f>
        <v>2.52223E-2</v>
      </c>
      <c r="D59" s="24">
        <v>1499.521542</v>
      </c>
      <c r="E59" s="24">
        <v>39.641558310000001</v>
      </c>
      <c r="F59" s="71">
        <v>0.7553581627</v>
      </c>
    </row>
    <row r="60" spans="1:6" x14ac:dyDescent="0.35">
      <c r="A60" s="33" t="str">
        <f>VLOOKUP('Observations-PRISM'!B60, 'County name'!$A$2:$B$89, 2, FALSE)</f>
        <v>Pennington</v>
      </c>
      <c r="B60" s="23">
        <v>27113</v>
      </c>
      <c r="C60" s="68">
        <f>VLOOKUP($B60, 'County name'!$A$3:$D$101, 4, FALSE)</f>
        <v>1.58593E-2</v>
      </c>
      <c r="D60" s="24">
        <v>1324.498638</v>
      </c>
      <c r="E60" s="24">
        <v>30.46963015</v>
      </c>
      <c r="F60" s="71">
        <v>0.74004699389999995</v>
      </c>
    </row>
    <row r="61" spans="1:6" x14ac:dyDescent="0.35">
      <c r="A61" s="33" t="str">
        <f>VLOOKUP('Observations-PRISM'!B61, 'County name'!$A$2:$B$89, 2, FALSE)</f>
        <v>Pine</v>
      </c>
      <c r="B61" s="23">
        <v>27115</v>
      </c>
      <c r="C61" s="68">
        <f>VLOOKUP($B61, 'County name'!$A$3:$D$101, 4, FALSE)</f>
        <v>3.0108000000000001E-3</v>
      </c>
      <c r="D61" s="24">
        <v>1435.2208430000001</v>
      </c>
      <c r="E61" s="24">
        <v>39.512073180000002</v>
      </c>
      <c r="F61" s="71">
        <v>0.76284505999999996</v>
      </c>
    </row>
    <row r="62" spans="1:6" x14ac:dyDescent="0.35">
      <c r="A62" s="33" t="str">
        <f>VLOOKUP('Observations-PRISM'!B62, 'County name'!$A$2:$B$89, 2, FALSE)</f>
        <v>Pipestone</v>
      </c>
      <c r="B62" s="23">
        <v>27117</v>
      </c>
      <c r="C62" s="68">
        <f>VLOOKUP($B62, 'County name'!$A$3:$D$101, 4, FALSE)</f>
        <v>1.0057999999999999E-2</v>
      </c>
      <c r="D62" s="24">
        <v>1649.2374789999999</v>
      </c>
      <c r="E62" s="24">
        <v>74.862602089999996</v>
      </c>
      <c r="F62" s="71">
        <v>0.83684937650000002</v>
      </c>
    </row>
    <row r="63" spans="1:6" x14ac:dyDescent="0.35">
      <c r="A63" s="33" t="str">
        <f>VLOOKUP('Observations-PRISM'!B63, 'County name'!$A$2:$B$89, 2, FALSE)</f>
        <v>Polk</v>
      </c>
      <c r="B63" s="23">
        <v>27119</v>
      </c>
      <c r="C63" s="68">
        <f>VLOOKUP($B63, 'County name'!$A$3:$D$101, 4, FALSE)</f>
        <v>5.1706299999999997E-2</v>
      </c>
      <c r="D63" s="24">
        <v>1411.2493059999999</v>
      </c>
      <c r="E63" s="24">
        <v>44.04784575</v>
      </c>
      <c r="F63" s="71">
        <v>0.7799931081</v>
      </c>
    </row>
    <row r="64" spans="1:6" x14ac:dyDescent="0.35">
      <c r="A64" s="33" t="str">
        <f>VLOOKUP('Observations-PRISM'!B64, 'County name'!$A$2:$B$89, 2, FALSE)</f>
        <v>Pope</v>
      </c>
      <c r="B64" s="23">
        <v>27121</v>
      </c>
      <c r="C64" s="68">
        <f>VLOOKUP($B64, 'County name'!$A$3:$D$101, 4, FALSE)</f>
        <v>1.2915100000000001E-2</v>
      </c>
      <c r="D64" s="24">
        <v>1614.9804059999999</v>
      </c>
      <c r="E64" s="24">
        <v>60.899500930000002</v>
      </c>
      <c r="F64" s="71">
        <v>0.82141322709999998</v>
      </c>
    </row>
    <row r="65" spans="1:6" x14ac:dyDescent="0.35">
      <c r="A65" s="33" t="str">
        <f>VLOOKUP('Observations-PRISM'!B65, 'County name'!$A$2:$B$89, 2, FALSE)</f>
        <v>Ramsey</v>
      </c>
      <c r="B65" s="23">
        <v>27123</v>
      </c>
      <c r="C65" s="68">
        <f>VLOOKUP($B65, 'County name'!$A$3:$D$101, 4, FALSE)</f>
        <v>1.4E-5</v>
      </c>
      <c r="D65" s="24">
        <v>1829.564275</v>
      </c>
      <c r="E65" s="24">
        <v>81.106160619999997</v>
      </c>
      <c r="F65" s="71">
        <v>0.88827600650000005</v>
      </c>
    </row>
    <row r="66" spans="1:6" x14ac:dyDescent="0.35">
      <c r="A66" s="33" t="str">
        <f>VLOOKUP('Observations-PRISM'!B66, 'County name'!$A$2:$B$89, 2, FALSE)</f>
        <v>Red Lake</v>
      </c>
      <c r="B66" s="23">
        <v>27125</v>
      </c>
      <c r="C66" s="68">
        <f>VLOOKUP($B66, 'County name'!$A$3:$D$101, 4, FALSE)</f>
        <v>1.12085E-2</v>
      </c>
      <c r="D66" s="24">
        <v>1371.9183680000001</v>
      </c>
      <c r="E66" s="24">
        <v>36.783387679999997</v>
      </c>
      <c r="F66" s="71">
        <v>0.76200343520000002</v>
      </c>
    </row>
    <row r="67" spans="1:6" x14ac:dyDescent="0.35">
      <c r="A67" s="33" t="str">
        <f>VLOOKUP('Observations-PRISM'!B67, 'County name'!$A$2:$B$89, 2, FALSE)</f>
        <v>Redwood</v>
      </c>
      <c r="B67" s="23">
        <v>27127</v>
      </c>
      <c r="C67" s="68">
        <f>VLOOKUP($B67, 'County name'!$A$3:$D$101, 4, FALSE)</f>
        <v>2.57077E-2</v>
      </c>
      <c r="D67" s="24">
        <v>1751.9427900000001</v>
      </c>
      <c r="E67" s="24">
        <v>97.510223010000004</v>
      </c>
      <c r="F67" s="71">
        <v>0.90758323070000002</v>
      </c>
    </row>
    <row r="68" spans="1:6" x14ac:dyDescent="0.35">
      <c r="A68" s="33" t="str">
        <f>VLOOKUP('Observations-PRISM'!B68, 'County name'!$A$2:$B$89, 2, FALSE)</f>
        <v>Renville</v>
      </c>
      <c r="B68" s="23">
        <v>27129</v>
      </c>
      <c r="C68" s="68">
        <f>VLOOKUP($B68, 'County name'!$A$3:$D$101, 4, FALSE)</f>
        <v>2.7643999999999998E-2</v>
      </c>
      <c r="D68" s="24">
        <v>1720.596691</v>
      </c>
      <c r="E68" s="24">
        <v>80.514121959999997</v>
      </c>
      <c r="F68" s="71">
        <v>0.87078660149999998</v>
      </c>
    </row>
    <row r="69" spans="1:6" x14ac:dyDescent="0.35">
      <c r="A69" s="33" t="str">
        <f>VLOOKUP('Observations-PRISM'!B69, 'County name'!$A$2:$B$89, 2, FALSE)</f>
        <v>Rice</v>
      </c>
      <c r="B69" s="23">
        <v>27131</v>
      </c>
      <c r="C69" s="68">
        <f>VLOOKUP($B69, 'County name'!$A$3:$D$101, 4, FALSE)</f>
        <v>1.01408E-2</v>
      </c>
      <c r="D69" s="24">
        <v>1696.625489</v>
      </c>
      <c r="E69" s="24">
        <v>65.593810079999997</v>
      </c>
      <c r="F69" s="71">
        <v>0.82275097590000001</v>
      </c>
    </row>
    <row r="70" spans="1:6" x14ac:dyDescent="0.35">
      <c r="A70" s="33" t="str">
        <f>VLOOKUP('Observations-PRISM'!B70, 'County name'!$A$2:$B$89, 2, FALSE)</f>
        <v>Rock</v>
      </c>
      <c r="B70" s="23">
        <v>27133</v>
      </c>
      <c r="C70" s="68">
        <f>VLOOKUP($B70, 'County name'!$A$3:$D$101, 4, FALSE)</f>
        <v>1.0987E-2</v>
      </c>
      <c r="D70" s="24">
        <v>1697.0590830000001</v>
      </c>
      <c r="E70" s="24">
        <v>83.091693210000003</v>
      </c>
      <c r="F70" s="71">
        <v>0.87777048120000001</v>
      </c>
    </row>
    <row r="71" spans="1:6" x14ac:dyDescent="0.35">
      <c r="A71" s="33" t="str">
        <f>VLOOKUP('Observations-PRISM'!B71, 'County name'!$A$2:$B$89, 2, FALSE)</f>
        <v>Roseau</v>
      </c>
      <c r="B71" s="23">
        <v>27135</v>
      </c>
      <c r="C71" s="68">
        <f>VLOOKUP($B71, 'County name'!$A$3:$D$101, 4, FALSE)</f>
        <v>2.3089999999999999E-2</v>
      </c>
      <c r="D71" s="24">
        <v>1276.876739</v>
      </c>
      <c r="E71" s="24">
        <v>28.220846399999999</v>
      </c>
      <c r="F71" s="71">
        <v>0.698487623</v>
      </c>
    </row>
    <row r="72" spans="1:6" x14ac:dyDescent="0.35">
      <c r="A72" s="33" t="str">
        <f>VLOOKUP('Observations-PRISM'!B72, 'County name'!$A$2:$B$89, 2, FALSE)</f>
        <v>St Louis</v>
      </c>
      <c r="B72" s="23">
        <v>27137</v>
      </c>
      <c r="C72" s="68">
        <f>VLOOKUP($B72, 'County name'!$A$3:$D$101, 4, FALSE)</f>
        <v>9.6500000000000001E-5</v>
      </c>
      <c r="D72" s="24">
        <v>1174.9722549999999</v>
      </c>
      <c r="E72" s="24">
        <v>17.15306339</v>
      </c>
      <c r="F72" s="71">
        <v>0.6766969545</v>
      </c>
    </row>
    <row r="73" spans="1:6" x14ac:dyDescent="0.35">
      <c r="A73" s="33" t="str">
        <f>VLOOKUP('Observations-PRISM'!B73, 'County name'!$A$2:$B$89, 2, FALSE)</f>
        <v>Scott</v>
      </c>
      <c r="B73" s="23">
        <v>27139</v>
      </c>
      <c r="C73" s="68">
        <f>VLOOKUP($B73, 'County name'!$A$3:$D$101, 4, FALSE)</f>
        <v>3.7506000000000002E-3</v>
      </c>
      <c r="D73" s="24">
        <v>1715.7319769999999</v>
      </c>
      <c r="E73" s="24">
        <v>67.297687740000001</v>
      </c>
      <c r="F73" s="71">
        <v>0.83588249609999998</v>
      </c>
    </row>
    <row r="74" spans="1:6" x14ac:dyDescent="0.35">
      <c r="A74" s="33" t="str">
        <f>VLOOKUP('Observations-PRISM'!B74, 'County name'!$A$2:$B$89, 2, FALSE)</f>
        <v>Sherburne</v>
      </c>
      <c r="B74" s="23">
        <v>27141</v>
      </c>
      <c r="C74" s="68">
        <f>VLOOKUP($B74, 'County name'!$A$3:$D$101, 4, FALSE)</f>
        <v>3.5165000000000001E-3</v>
      </c>
      <c r="D74" s="24">
        <v>1603.5815190000001</v>
      </c>
      <c r="E74" s="24">
        <v>59.648271229999999</v>
      </c>
      <c r="F74" s="71">
        <v>0.81610423539999999</v>
      </c>
    </row>
    <row r="75" spans="1:6" x14ac:dyDescent="0.35">
      <c r="A75" s="33" t="str">
        <f>VLOOKUP('Observations-PRISM'!B75, 'County name'!$A$2:$B$89, 2, FALSE)</f>
        <v>Sibley</v>
      </c>
      <c r="B75" s="23">
        <v>27143</v>
      </c>
      <c r="C75" s="68">
        <f>VLOOKUP($B75, 'County name'!$A$3:$D$101, 4, FALSE)</f>
        <v>1.80774E-2</v>
      </c>
      <c r="D75" s="24">
        <v>1737.8120610000001</v>
      </c>
      <c r="E75" s="24">
        <v>78.536110399999998</v>
      </c>
      <c r="F75" s="71">
        <v>0.86367638719999995</v>
      </c>
    </row>
    <row r="76" spans="1:6" x14ac:dyDescent="0.35">
      <c r="A76" s="33" t="str">
        <f>VLOOKUP('Observations-PRISM'!B76, 'County name'!$A$2:$B$89, 2, FALSE)</f>
        <v>Stearns</v>
      </c>
      <c r="B76" s="23">
        <v>27145</v>
      </c>
      <c r="C76" s="68">
        <f>VLOOKUP($B76, 'County name'!$A$3:$D$101, 4, FALSE)</f>
        <v>1.9297600000000002E-2</v>
      </c>
      <c r="D76" s="24">
        <v>1608.0535870000001</v>
      </c>
      <c r="E76" s="24">
        <v>56.454196070000002</v>
      </c>
      <c r="F76" s="71">
        <v>0.80905427009999997</v>
      </c>
    </row>
    <row r="77" spans="1:6" x14ac:dyDescent="0.35">
      <c r="A77" s="33" t="str">
        <f>VLOOKUP('Observations-PRISM'!B77, 'County name'!$A$2:$B$89, 2, FALSE)</f>
        <v>Steele</v>
      </c>
      <c r="B77" s="23">
        <v>27147</v>
      </c>
      <c r="C77" s="68">
        <f>VLOOKUP($B77, 'County name'!$A$3:$D$101, 4, FALSE)</f>
        <v>9.0863000000000003E-3</v>
      </c>
      <c r="D77" s="24">
        <v>1717.210501</v>
      </c>
      <c r="E77" s="24">
        <v>61.134222270000002</v>
      </c>
      <c r="F77" s="71">
        <v>0.8146595633</v>
      </c>
    </row>
    <row r="78" spans="1:6" x14ac:dyDescent="0.35">
      <c r="A78" s="33" t="str">
        <f>VLOOKUP('Observations-PRISM'!B78, 'County name'!$A$2:$B$89, 2, FALSE)</f>
        <v>Stevens</v>
      </c>
      <c r="B78" s="23">
        <v>27149</v>
      </c>
      <c r="C78" s="68">
        <f>VLOOKUP($B78, 'County name'!$A$3:$D$101, 4, FALSE)</f>
        <v>1.52392E-2</v>
      </c>
      <c r="D78" s="24">
        <v>1595.676614</v>
      </c>
      <c r="E78" s="24">
        <v>62.318024780000002</v>
      </c>
      <c r="F78" s="71">
        <v>0.81002770940000002</v>
      </c>
    </row>
    <row r="79" spans="1:6" x14ac:dyDescent="0.35">
      <c r="A79" s="33" t="str">
        <f>VLOOKUP('Observations-PRISM'!B79, 'County name'!$A$2:$B$89, 2, FALSE)</f>
        <v>Swift</v>
      </c>
      <c r="B79" s="23">
        <v>27151</v>
      </c>
      <c r="C79" s="68">
        <f>VLOOKUP($B79, 'County name'!$A$3:$D$101, 4, FALSE)</f>
        <v>1.6633999999999999E-2</v>
      </c>
      <c r="D79" s="24">
        <v>1652.7257400000001</v>
      </c>
      <c r="E79" s="24">
        <v>75.66809087</v>
      </c>
      <c r="F79" s="71">
        <v>0.86276274630000005</v>
      </c>
    </row>
    <row r="80" spans="1:6" x14ac:dyDescent="0.35">
      <c r="A80" s="33" t="str">
        <f>VLOOKUP('Observations-PRISM'!B80, 'County name'!$A$2:$B$89, 2, FALSE)</f>
        <v>Todd</v>
      </c>
      <c r="B80" s="23">
        <v>27153</v>
      </c>
      <c r="C80" s="68">
        <f>VLOOKUP($B80, 'County name'!$A$3:$D$101, 4, FALSE)</f>
        <v>9.0580000000000001E-3</v>
      </c>
      <c r="D80" s="24">
        <v>1496.676183</v>
      </c>
      <c r="E80" s="24">
        <v>42.317563389999997</v>
      </c>
      <c r="F80" s="71">
        <v>0.75641543450000004</v>
      </c>
    </row>
    <row r="81" spans="1:6" x14ac:dyDescent="0.35">
      <c r="A81" s="33" t="str">
        <f>VLOOKUP('Observations-PRISM'!B81, 'County name'!$A$2:$B$89, 2, FALSE)</f>
        <v>Traverse</v>
      </c>
      <c r="B81" s="23">
        <v>27155</v>
      </c>
      <c r="C81" s="68">
        <f>VLOOKUP($B81, 'County name'!$A$3:$D$101, 4, FALSE)</f>
        <v>1.4931699999999999E-2</v>
      </c>
      <c r="D81" s="24">
        <v>1627.3470830000001</v>
      </c>
      <c r="E81" s="24">
        <v>80.443487070000003</v>
      </c>
      <c r="F81" s="71">
        <v>0.86803826029999998</v>
      </c>
    </row>
    <row r="82" spans="1:6" x14ac:dyDescent="0.35">
      <c r="A82" s="33" t="str">
        <f>VLOOKUP('Observations-PRISM'!B82, 'County name'!$A$2:$B$89, 2, FALSE)</f>
        <v>Wabasha</v>
      </c>
      <c r="B82" s="23">
        <v>27157</v>
      </c>
      <c r="C82" s="68">
        <f>VLOOKUP($B82, 'County name'!$A$3:$D$101, 4, FALSE)</f>
        <v>6.4082999999999996E-3</v>
      </c>
      <c r="D82" s="24">
        <v>1651.1696449999999</v>
      </c>
      <c r="E82" s="24">
        <v>59.207173679999997</v>
      </c>
      <c r="F82" s="71">
        <v>0.80781226780000004</v>
      </c>
    </row>
    <row r="83" spans="1:6" x14ac:dyDescent="0.35">
      <c r="A83" s="33" t="str">
        <f>VLOOKUP('Observations-PRISM'!B83, 'County name'!$A$2:$B$89, 2, FALSE)</f>
        <v>Wadena</v>
      </c>
      <c r="B83" s="23">
        <v>27159</v>
      </c>
      <c r="C83" s="68">
        <f>VLOOKUP($B83, 'County name'!$A$3:$D$101, 4, FALSE)</f>
        <v>2.6554E-3</v>
      </c>
      <c r="D83" s="24">
        <v>1386.1488810000001</v>
      </c>
      <c r="E83" s="24">
        <v>31.88115664</v>
      </c>
      <c r="F83" s="71">
        <v>0.70458731029999999</v>
      </c>
    </row>
    <row r="84" spans="1:6" x14ac:dyDescent="0.35">
      <c r="A84" s="33" t="str">
        <f>VLOOKUP('Observations-PRISM'!B84, 'County name'!$A$2:$B$89, 2, FALSE)</f>
        <v>Waseca</v>
      </c>
      <c r="B84" s="23">
        <v>27161</v>
      </c>
      <c r="C84" s="68">
        <f>VLOOKUP($B84, 'County name'!$A$3:$D$101, 4, FALSE)</f>
        <v>1.0815999999999999E-2</v>
      </c>
      <c r="D84" s="24">
        <v>1727.312966</v>
      </c>
      <c r="E84" s="24">
        <v>68.165087650000004</v>
      </c>
      <c r="F84" s="71">
        <v>0.83987837700000001</v>
      </c>
    </row>
    <row r="85" spans="1:6" x14ac:dyDescent="0.35">
      <c r="A85" s="33" t="str">
        <f>VLOOKUP('Observations-PRISM'!B85, 'County name'!$A$2:$B$89, 2, FALSE)</f>
        <v>Washington</v>
      </c>
      <c r="B85" s="23">
        <v>27163</v>
      </c>
      <c r="C85" s="68">
        <f>VLOOKUP($B85, 'County name'!$A$3:$D$101, 4, FALSE)</f>
        <v>2.3690999999999999E-3</v>
      </c>
      <c r="D85" s="24">
        <v>1732.934565</v>
      </c>
      <c r="E85" s="24">
        <v>63.268772929999997</v>
      </c>
      <c r="F85" s="71">
        <v>0.83595490760000002</v>
      </c>
    </row>
    <row r="86" spans="1:6" x14ac:dyDescent="0.35">
      <c r="A86" s="33" t="str">
        <f>VLOOKUP('Observations-PRISM'!B86, 'County name'!$A$2:$B$89, 2, FALSE)</f>
        <v>Watonwan</v>
      </c>
      <c r="B86" s="23">
        <v>27165</v>
      </c>
      <c r="C86" s="68">
        <f>VLOOKUP($B86, 'County name'!$A$3:$D$101, 4, FALSE)</f>
        <v>1.16495E-2</v>
      </c>
      <c r="D86" s="24">
        <v>1763.1179589999999</v>
      </c>
      <c r="E86" s="24">
        <v>84.066383889999997</v>
      </c>
      <c r="F86" s="71">
        <v>0.86376725460000003</v>
      </c>
    </row>
    <row r="87" spans="1:6" x14ac:dyDescent="0.35">
      <c r="A87" s="33" t="str">
        <f>VLOOKUP('Observations-PRISM'!B87, 'County name'!$A$2:$B$89, 2, FALSE)</f>
        <v>Wilkin</v>
      </c>
      <c r="B87" s="23">
        <v>27167</v>
      </c>
      <c r="C87" s="68">
        <f>VLOOKUP($B87, 'County name'!$A$3:$D$101, 4, FALSE)</f>
        <v>2.2386099999999999E-2</v>
      </c>
      <c r="D87" s="24">
        <v>1609.1441179999999</v>
      </c>
      <c r="E87" s="24">
        <v>71.797084709999993</v>
      </c>
      <c r="F87" s="71">
        <v>0.83540016039999998</v>
      </c>
    </row>
    <row r="88" spans="1:6" x14ac:dyDescent="0.35">
      <c r="A88" s="33" t="str">
        <f>VLOOKUP('Observations-PRISM'!B88, 'County name'!$A$2:$B$89, 2, FALSE)</f>
        <v>Winona</v>
      </c>
      <c r="B88" s="23">
        <v>27169</v>
      </c>
      <c r="C88" s="68">
        <f>VLOOKUP($B88, 'County name'!$A$3:$D$101, 4, FALSE)</f>
        <v>4.6600000000000001E-3</v>
      </c>
      <c r="D88" s="24">
        <v>1638.874202</v>
      </c>
      <c r="E88" s="24">
        <v>44.108415649999998</v>
      </c>
      <c r="F88" s="71">
        <v>0.74470554980000003</v>
      </c>
    </row>
    <row r="89" spans="1:6" x14ac:dyDescent="0.35">
      <c r="A89" s="33" t="str">
        <f>VLOOKUP('Observations-PRISM'!B89, 'County name'!$A$2:$B$89, 2, FALSE)</f>
        <v>Wright</v>
      </c>
      <c r="B89" s="23">
        <v>27171</v>
      </c>
      <c r="C89" s="68">
        <f>VLOOKUP($B89, 'County name'!$A$3:$D$101, 4, FALSE)</f>
        <v>9.9942999999999994E-3</v>
      </c>
      <c r="D89" s="24">
        <v>1688.256801</v>
      </c>
      <c r="E89" s="24">
        <v>60.823812770000004</v>
      </c>
      <c r="F89" s="71">
        <v>0.81960178279999996</v>
      </c>
    </row>
    <row r="90" spans="1:6" x14ac:dyDescent="0.35">
      <c r="A90" s="33" t="str">
        <f>VLOOKUP('Observations-PRISM'!B90, 'County name'!$A$2:$B$89, 2, FALSE)</f>
        <v>Yellow Medicine</v>
      </c>
      <c r="B90" s="23">
        <v>27173</v>
      </c>
      <c r="C90" s="68">
        <f>VLOOKUP($B90, 'County name'!$A$3:$D$101, 4, FALSE)</f>
        <v>1.8456899999999998E-2</v>
      </c>
      <c r="D90" s="24">
        <v>1735.3019959999999</v>
      </c>
      <c r="E90" s="24">
        <v>99.435848570000005</v>
      </c>
      <c r="F90" s="71">
        <v>0.91350118999999996</v>
      </c>
    </row>
    <row r="91" spans="1:6" x14ac:dyDescent="0.35">
      <c r="A91" s="25"/>
      <c r="C91" s="68"/>
      <c r="D91" s="24"/>
      <c r="E91" s="24"/>
    </row>
    <row r="92" spans="1:6" x14ac:dyDescent="0.35">
      <c r="A92" s="25"/>
      <c r="C92" s="68"/>
      <c r="D92" s="24"/>
      <c r="E92" s="24"/>
    </row>
    <row r="93" spans="1:6" x14ac:dyDescent="0.35">
      <c r="A93" s="25"/>
      <c r="C93" s="68"/>
      <c r="D93" s="24"/>
      <c r="E93" s="24"/>
    </row>
    <row r="94" spans="1:6" x14ac:dyDescent="0.35">
      <c r="A94" s="25"/>
      <c r="C94" s="68"/>
      <c r="D94" s="24"/>
      <c r="E94" s="24"/>
    </row>
    <row r="95" spans="1:6" x14ac:dyDescent="0.35">
      <c r="A95" s="25"/>
      <c r="C95" s="68"/>
      <c r="D95" s="24"/>
      <c r="E95" s="24"/>
    </row>
    <row r="96" spans="1:6" x14ac:dyDescent="0.35">
      <c r="A96" s="25"/>
      <c r="C96" s="68"/>
      <c r="D96" s="24"/>
      <c r="E96" s="24"/>
    </row>
    <row r="97" spans="1:5" x14ac:dyDescent="0.35">
      <c r="A97" s="25"/>
      <c r="C97" s="68"/>
      <c r="D97" s="24"/>
      <c r="E97" s="24"/>
    </row>
    <row r="98" spans="1:5" x14ac:dyDescent="0.35">
      <c r="A98" s="25"/>
      <c r="C98" s="68"/>
      <c r="D98" s="24"/>
      <c r="E98" s="24"/>
    </row>
    <row r="99" spans="1:5" x14ac:dyDescent="0.35">
      <c r="A99" s="25"/>
      <c r="C99" s="68"/>
      <c r="D99" s="24"/>
      <c r="E99" s="24"/>
    </row>
    <row r="100" spans="1:5" x14ac:dyDescent="0.35">
      <c r="A100" s="25"/>
      <c r="C100" s="68"/>
      <c r="D100" s="24"/>
      <c r="E100" s="24"/>
    </row>
    <row r="101" spans="1:5" x14ac:dyDescent="0.35">
      <c r="A101" s="25"/>
      <c r="C101" s="68"/>
      <c r="D101" s="24"/>
      <c r="E101" s="24"/>
    </row>
    <row r="102" spans="1:5" x14ac:dyDescent="0.35">
      <c r="A102" s="25"/>
      <c r="C102" s="68"/>
      <c r="D102" s="24"/>
      <c r="E102" s="24"/>
    </row>
  </sheetData>
  <mergeCells count="1">
    <mergeCell ref="A1:F1"/>
  </mergeCell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W1002"/>
  <sheetViews>
    <sheetView zoomScale="70" zoomScaleNormal="70" workbookViewId="0">
      <pane xSplit="4" ySplit="3" topLeftCell="AD4" activePane="bottomRight" state="frozen"/>
      <selection activeCell="J21" sqref="J21"/>
      <selection pane="topRight" activeCell="J21" sqref="J21"/>
      <selection pane="bottomLeft" activeCell="J21" sqref="J21"/>
      <selection pane="bottomRight" activeCell="AV5" sqref="AV5"/>
    </sheetView>
  </sheetViews>
  <sheetFormatPr defaultColWidth="14.46484375" defaultRowHeight="15.75" customHeight="1" x14ac:dyDescent="0.35"/>
  <cols>
    <col min="1" max="1" width="0" hidden="1" customWidth="1"/>
    <col min="2" max="2" width="10.19921875" customWidth="1"/>
    <col min="3" max="3" width="21.1328125" customWidth="1"/>
    <col min="4" max="4" width="10" customWidth="1"/>
    <col min="5" max="6" width="10.46484375" customWidth="1"/>
    <col min="7" max="7" width="10.46484375" style="53" customWidth="1"/>
    <col min="8" max="9" width="10.46484375" customWidth="1"/>
    <col min="10" max="10" width="10.46484375" style="53" customWidth="1"/>
    <col min="11" max="12" width="10.46484375" customWidth="1"/>
    <col min="13" max="13" width="10.46484375" style="53" customWidth="1"/>
    <col min="14" max="15" width="10.46484375" customWidth="1"/>
    <col min="16" max="16" width="10.46484375" style="53" customWidth="1"/>
    <col min="17" max="18" width="10.46484375" customWidth="1"/>
    <col min="19" max="19" width="10.46484375" style="53" customWidth="1"/>
    <col min="20" max="21" width="10.46484375" customWidth="1"/>
    <col min="22" max="22" width="10.46484375" style="53" customWidth="1"/>
    <col min="23" max="24" width="10.46484375" customWidth="1"/>
    <col min="25" max="25" width="10.46484375" style="53" customWidth="1"/>
    <col min="26" max="27" width="10.46484375" customWidth="1"/>
    <col min="28" max="28" width="10.46484375" style="53" customWidth="1"/>
    <col min="29" max="30" width="10.46484375" customWidth="1"/>
    <col min="31" max="31" width="10.46484375" style="53" customWidth="1"/>
    <col min="32" max="33" width="10.46484375" customWidth="1"/>
    <col min="34" max="34" width="10.46484375" style="53" customWidth="1"/>
    <col min="35" max="36" width="10.46484375" customWidth="1"/>
    <col min="37" max="37" width="10.46484375" style="53" customWidth="1"/>
    <col min="38" max="39" width="10.46484375" customWidth="1"/>
    <col min="40" max="40" width="10.46484375" style="53" customWidth="1"/>
    <col min="41" max="41" width="10.53125" style="32" customWidth="1"/>
    <col min="42" max="43" width="8.33203125" style="32" customWidth="1"/>
    <col min="44" max="44" width="8.33203125" style="59" customWidth="1"/>
    <col min="45" max="45" width="8.33203125" style="32" customWidth="1"/>
    <col min="46" max="46" width="8.33203125" style="61" customWidth="1"/>
    <col min="47" max="48" width="8.33203125" style="32" customWidth="1"/>
    <col min="49" max="49" width="8.33203125" style="61" customWidth="1"/>
  </cols>
  <sheetData>
    <row r="1" spans="1:49" s="16" customFormat="1" x14ac:dyDescent="0.6">
      <c r="A1" s="11" t="s">
        <v>81</v>
      </c>
      <c r="B1" s="11"/>
      <c r="C1" s="11"/>
      <c r="D1" s="11"/>
      <c r="E1" s="83" t="s">
        <v>65</v>
      </c>
      <c r="F1" s="81"/>
      <c r="G1" s="81"/>
      <c r="H1" s="81"/>
      <c r="I1" s="81"/>
      <c r="J1" s="81"/>
      <c r="K1" s="83" t="s">
        <v>66</v>
      </c>
      <c r="L1" s="81"/>
      <c r="M1" s="81"/>
      <c r="N1" s="81"/>
      <c r="O1" s="81"/>
      <c r="P1" s="81"/>
      <c r="Q1" s="83" t="s">
        <v>67</v>
      </c>
      <c r="R1" s="81"/>
      <c r="S1" s="81"/>
      <c r="T1" s="81"/>
      <c r="U1" s="81"/>
      <c r="V1" s="81"/>
      <c r="W1" s="83" t="s">
        <v>68</v>
      </c>
      <c r="X1" s="81"/>
      <c r="Y1" s="81"/>
      <c r="Z1" s="81"/>
      <c r="AA1" s="81"/>
      <c r="AB1" s="81"/>
      <c r="AC1" s="83" t="s">
        <v>69</v>
      </c>
      <c r="AD1" s="81"/>
      <c r="AE1" s="81"/>
      <c r="AF1" s="81"/>
      <c r="AG1" s="81"/>
      <c r="AH1" s="81"/>
      <c r="AI1" s="83" t="s">
        <v>70</v>
      </c>
      <c r="AJ1" s="81"/>
      <c r="AK1" s="81"/>
      <c r="AL1" s="81"/>
      <c r="AM1" s="81"/>
      <c r="AN1" s="81"/>
      <c r="AO1" s="85" t="s">
        <v>185</v>
      </c>
      <c r="AP1" s="85"/>
      <c r="AQ1" s="85"/>
      <c r="AR1" s="85"/>
      <c r="AS1" s="85"/>
      <c r="AT1" s="85"/>
      <c r="AU1" s="85"/>
      <c r="AV1" s="85"/>
      <c r="AW1" s="85"/>
    </row>
    <row r="2" spans="1:49" s="16" customFormat="1" ht="14.25" x14ac:dyDescent="0.55000000000000004">
      <c r="A2" s="1"/>
      <c r="B2" s="1"/>
      <c r="C2" s="1"/>
      <c r="D2" s="1"/>
      <c r="E2" s="80" t="s">
        <v>71</v>
      </c>
      <c r="F2" s="81"/>
      <c r="G2" s="81"/>
      <c r="H2" s="82" t="s">
        <v>72</v>
      </c>
      <c r="I2" s="81"/>
      <c r="J2" s="81"/>
      <c r="K2" s="80" t="s">
        <v>71</v>
      </c>
      <c r="L2" s="81"/>
      <c r="M2" s="81"/>
      <c r="N2" s="82" t="s">
        <v>72</v>
      </c>
      <c r="O2" s="81"/>
      <c r="P2" s="81"/>
      <c r="Q2" s="80" t="s">
        <v>71</v>
      </c>
      <c r="R2" s="81"/>
      <c r="S2" s="81"/>
      <c r="T2" s="82" t="s">
        <v>72</v>
      </c>
      <c r="U2" s="81"/>
      <c r="V2" s="81"/>
      <c r="W2" s="80" t="s">
        <v>71</v>
      </c>
      <c r="X2" s="81"/>
      <c r="Y2" s="81"/>
      <c r="Z2" s="82" t="s">
        <v>72</v>
      </c>
      <c r="AA2" s="81"/>
      <c r="AB2" s="81"/>
      <c r="AC2" s="80" t="s">
        <v>71</v>
      </c>
      <c r="AD2" s="81"/>
      <c r="AE2" s="84"/>
      <c r="AF2" s="82" t="s">
        <v>72</v>
      </c>
      <c r="AG2" s="81"/>
      <c r="AH2" s="81"/>
      <c r="AI2" s="80" t="s">
        <v>71</v>
      </c>
      <c r="AJ2" s="81"/>
      <c r="AK2" s="81"/>
      <c r="AL2" s="82" t="s">
        <v>72</v>
      </c>
      <c r="AM2" s="81"/>
      <c r="AN2" s="81"/>
      <c r="AO2" s="85" t="s">
        <v>186</v>
      </c>
      <c r="AP2" s="85"/>
      <c r="AQ2" s="85"/>
      <c r="AR2" s="85" t="s">
        <v>188</v>
      </c>
      <c r="AS2" s="85"/>
      <c r="AT2" s="85"/>
      <c r="AU2" s="85" t="s">
        <v>187</v>
      </c>
      <c r="AV2" s="85"/>
      <c r="AW2" s="85"/>
    </row>
    <row r="3" spans="1:49" ht="70.5" customHeight="1" x14ac:dyDescent="0.35">
      <c r="A3" s="2" t="s">
        <v>73</v>
      </c>
      <c r="B3" s="3" t="s">
        <v>1</v>
      </c>
      <c r="C3" s="3" t="s">
        <v>2</v>
      </c>
      <c r="D3" s="3" t="s">
        <v>0</v>
      </c>
      <c r="E3" s="4" t="s">
        <v>75</v>
      </c>
      <c r="F3" s="4" t="s">
        <v>76</v>
      </c>
      <c r="G3" s="50" t="s">
        <v>77</v>
      </c>
      <c r="H3" s="4" t="s">
        <v>75</v>
      </c>
      <c r="I3" s="4" t="s">
        <v>76</v>
      </c>
      <c r="J3" s="50" t="s">
        <v>77</v>
      </c>
      <c r="K3" s="4" t="s">
        <v>75</v>
      </c>
      <c r="L3" s="4" t="s">
        <v>76</v>
      </c>
      <c r="M3" s="50" t="s">
        <v>77</v>
      </c>
      <c r="N3" s="4" t="s">
        <v>75</v>
      </c>
      <c r="O3" s="4" t="s">
        <v>76</v>
      </c>
      <c r="P3" s="50" t="s">
        <v>77</v>
      </c>
      <c r="Q3" s="4" t="s">
        <v>75</v>
      </c>
      <c r="R3" s="4" t="s">
        <v>76</v>
      </c>
      <c r="S3" s="50" t="s">
        <v>77</v>
      </c>
      <c r="T3" s="4" t="s">
        <v>75</v>
      </c>
      <c r="U3" s="4" t="s">
        <v>76</v>
      </c>
      <c r="V3" s="50" t="s">
        <v>77</v>
      </c>
      <c r="W3" s="4" t="s">
        <v>75</v>
      </c>
      <c r="X3" s="4" t="s">
        <v>76</v>
      </c>
      <c r="Y3" s="50" t="s">
        <v>77</v>
      </c>
      <c r="Z3" s="4" t="s">
        <v>75</v>
      </c>
      <c r="AA3" s="4" t="s">
        <v>76</v>
      </c>
      <c r="AB3" s="50" t="s">
        <v>77</v>
      </c>
      <c r="AC3" s="6" t="s">
        <v>75</v>
      </c>
      <c r="AD3" s="6" t="s">
        <v>76</v>
      </c>
      <c r="AE3" s="55" t="s">
        <v>77</v>
      </c>
      <c r="AF3" s="4" t="s">
        <v>75</v>
      </c>
      <c r="AG3" s="4" t="s">
        <v>76</v>
      </c>
      <c r="AH3" s="50" t="s">
        <v>77</v>
      </c>
      <c r="AI3" s="4" t="s">
        <v>75</v>
      </c>
      <c r="AJ3" s="4" t="s">
        <v>76</v>
      </c>
      <c r="AK3" s="50" t="s">
        <v>77</v>
      </c>
      <c r="AL3" s="4" t="s">
        <v>75</v>
      </c>
      <c r="AM3" s="4" t="s">
        <v>76</v>
      </c>
      <c r="AN3" s="50" t="s">
        <v>77</v>
      </c>
      <c r="AO3" s="4" t="s">
        <v>75</v>
      </c>
      <c r="AP3" s="4" t="s">
        <v>76</v>
      </c>
      <c r="AQ3" s="5" t="s">
        <v>77</v>
      </c>
      <c r="AR3" s="57" t="s">
        <v>75</v>
      </c>
      <c r="AS3" s="4" t="s">
        <v>76</v>
      </c>
      <c r="AT3" s="50" t="s">
        <v>77</v>
      </c>
      <c r="AU3" s="4" t="s">
        <v>75</v>
      </c>
      <c r="AV3" s="4" t="s">
        <v>76</v>
      </c>
      <c r="AW3" s="50" t="s">
        <v>77</v>
      </c>
    </row>
    <row r="4" spans="1:49" ht="12.75" x14ac:dyDescent="0.35">
      <c r="A4" s="7"/>
      <c r="B4" s="7">
        <v>27000</v>
      </c>
      <c r="C4" s="7" t="s">
        <v>97</v>
      </c>
      <c r="D4" s="8" t="s">
        <v>97</v>
      </c>
      <c r="E4" s="10">
        <f>AVERAGE('bcc-csm-1'!$H3,'bcc-csm1-1-m'!$H3,'BNU-ESM'!$H3,CanESM2!$H3,CCSM4!$H3,'CNRM-CM5'!$H3,'CSIRO-Mk3-6-0'!$H3,'GFDL-ESM2M'!$H3,'GFDL-ESM2G'!$H3,'HadGEM2-ES'!$H3,'HadGEM2-CC'!$H3,inmcm4!$H3,'IPSL-CM5A-LR'!$H3,'IPSL-CM5A-MR'!$H3,'IPSL-MC5B-LR'!$H3,MIROC5!$H3,'MIROC-ESM'!$H3,'MIROC-ESM-CHEM'!$H3,'MRI-CGCM3'!$H3,'NorESM1-M'!$H3)</f>
        <v>202.19742699547385</v>
      </c>
      <c r="F4" s="10">
        <f>AVERAGE('bcc-csm-1'!$I3,'bcc-csm1-1-m'!$I3,'BNU-ESM'!$I3,CanESM2!$I3,CCSM4!$I3,'CNRM-CM5'!$I3,'CSIRO-Mk3-6-0'!$I3,'GFDL-ESM2M'!$I3,'GFDL-ESM2G'!$I3,'HadGEM2-ES'!$I3,'HadGEM2-CC'!$I3,inmcm4!$I3,'IPSL-CM5A-LR'!$I3,'IPSL-CM5A-MR'!$I3,'IPSL-MC5B-LR'!$I3,MIROC5!$I3,'MIROC-ESM'!$I3,'MIROC-ESM-CHEM'!$I3,'MRI-CGCM3'!$I3,'NorESM1-M'!$I3)</f>
        <v>68.719529004962638</v>
      </c>
      <c r="G4" s="51">
        <f>AVERAGE('bcc-csm-1'!$J3,'bcc-csm1-1-m'!$J3,'BNU-ESM'!$J3,CanESM2!$J3,CCSM4!$J3,'CNRM-CM5'!$J3,'CSIRO-Mk3-6-0'!$J3,'GFDL-ESM2M'!$J3,'GFDL-ESM2G'!$J3,'HadGEM2-ES'!$J3,'HadGEM2-CC'!$J3,inmcm4!$J3,'IPSL-CM5A-LR'!$J3,'IPSL-CM5A-MR'!$J3,'IPSL-MC5B-LR'!$J3,MIROC5!$J3,'MIROC-ESM'!$J3,'MIROC-ESM-CHEM'!$J3,'MRI-CGCM3'!$J3,'NorESM1-M'!$J3)</f>
        <v>9.8226430450261304E-2</v>
      </c>
      <c r="H4" s="10">
        <f>AVERAGE('bcc-csm-1'!$K3,'bcc-csm1-1-m'!$K3,'BNU-ESM'!$K3,CanESM2!$K3,CCSM4!$K3,'CNRM-CM5'!$K3,'CSIRO-Mk3-6-0'!$K3,'GFDL-ESM2M'!$K3,'GFDL-ESM2G'!$K3,'HadGEM2-ES'!$K3,'HadGEM2-CC'!$K3,inmcm4!$K3,'IPSL-CM5A-LR'!$K3,'IPSL-CM5A-MR'!$K3,'IPSL-MC5B-LR'!$K3,MIROC5!$K3,'MIROC-ESM'!$K3,'MIROC-ESM-CHEM'!$K3,'MRI-CGCM3'!$K3,'NorESM1-M'!$K3)</f>
        <v>336.68297613192294</v>
      </c>
      <c r="I4" s="10">
        <f>AVERAGE('bcc-csm-1'!$L3,'bcc-csm1-1-m'!$L3,'BNU-ESM'!$L3,CanESM2!$L3,CCSM4!$L3,'CNRM-CM5'!$L3,'CSIRO-Mk3-6-0'!$L3,'GFDL-ESM2M'!$L3,'GFDL-ESM2G'!$L3,'HadGEM2-ES'!$L3,'HadGEM2-CC'!$L3,inmcm4!$L3,'IPSL-CM5A-LR'!$L3,'IPSL-CM5A-MR'!$L3,'IPSL-MC5B-LR'!$L3,MIROC5!$L3,'MIROC-ESM'!$L3,'MIROC-ESM-CHEM'!$L3,'MRI-CGCM3'!$L3,'NorESM1-M'!$L3)</f>
        <v>131.24793355078884</v>
      </c>
      <c r="J4" s="51">
        <f>AVERAGE('bcc-csm-1'!$M3,'bcc-csm1-1-m'!$M3,'BNU-ESM'!$M3,CanESM2!$M3,CCSM4!$M3,'CNRM-CM5'!$M3,'CSIRO-Mk3-6-0'!$M3,'GFDL-ESM2M'!$M3,'GFDL-ESM2G'!$M3,'HadGEM2-ES'!$M3,'HadGEM2-CC'!$M3,inmcm4!$M3,'IPSL-CM5A-LR'!$M3,'IPSL-CM5A-MR'!$M3,'IPSL-MC5B-LR'!$M3,MIROC5!$M3,'MIROC-ESM'!$M3,'MIROC-ESM-CHEM'!$M3,'MRI-CGCM3'!$M3,'NorESM1-M'!$M3)</f>
        <v>0.19175427420309124</v>
      </c>
      <c r="K4" s="10">
        <f>MIN('bcc-csm-1'!$H3,'bcc-csm1-1-m'!$H3,'BNU-ESM'!$H3,CanESM2!$H3,CCSM4!$H3,'CNRM-CM5'!$H3,'CSIRO-Mk3-6-0'!$H3,'GFDL-ESM2M'!$H3,'GFDL-ESM2G'!$H3,'HadGEM2-ES'!$H3,'HadGEM2-CC'!$H3,inmcm4!$H3,'IPSL-CM5A-LR'!$H3,'IPSL-CM5A-MR'!$H3,'IPSL-MC5B-LR'!$H3,MIROC5!$H3,'MIROC-ESM'!$H3,'MIROC-ESM-CHEM'!$H3,'MRI-CGCM3'!$H3,'NorESM1-M'!$H3)</f>
        <v>22.747985438766623</v>
      </c>
      <c r="L4" s="10">
        <f>MIN('bcc-csm-1'!$I3,'bcc-csm1-1-m'!$I3,'BNU-ESM'!$I3,CanESM2!$I3,CCSM4!$I3,'CNRM-CM5'!$I3,'CSIRO-Mk3-6-0'!$I3,'GFDL-ESM2M'!$I3,'GFDL-ESM2G'!$I3,'HadGEM2-ES'!$I3,'HadGEM2-CC'!$I3,inmcm4!$I3,'IPSL-CM5A-LR'!$I3,'IPSL-CM5A-MR'!$I3,'IPSL-MC5B-LR'!$I3,MIROC5!$I3,'MIROC-ESM'!$I3,'MIROC-ESM-CHEM'!$I3,'MRI-CGCM3'!$I3,'NorESM1-M'!$I3)</f>
        <v>-14.01799296104535</v>
      </c>
      <c r="M4" s="54">
        <f>MIN('bcc-csm-1'!$J3,'bcc-csm1-1-m'!$J3,'BNU-ESM'!$J3,CanESM2!$J3,CCSM4!$J3,'CNRM-CM5'!$J3,'CSIRO-Mk3-6-0'!$J3,'GFDL-ESM2M'!$J3,'GFDL-ESM2G'!$J3,'HadGEM2-ES'!$J3,'HadGEM2-CC'!$J3,inmcm4!$J3,'IPSL-CM5A-LR'!$J3,'IPSL-CM5A-MR'!$J3,'IPSL-MC5B-LR'!$J3,MIROC5!$J3,'MIROC-ESM'!$J3,'MIROC-ESM-CHEM'!$J3,'MRI-CGCM3'!$J3,'NorESM1-M'!$J3)</f>
        <v>-8.2594459285625893E-2</v>
      </c>
      <c r="N4" s="10">
        <f>MIN('bcc-csm-1'!$K3,'bcc-csm1-1-m'!$K3,'BNU-ESM'!$K3,CanESM2!$K3,CCSM4!$K3,'CNRM-CM5'!$K3,'CSIRO-Mk3-6-0'!$K3,'GFDL-ESM2M'!$K3,'GFDL-ESM2G'!$K3,'HadGEM2-ES'!$K3,'HadGEM2-CC'!$K3,inmcm4!$K3,'IPSL-CM5A-LR'!$K3,'IPSL-CM5A-MR'!$K3,'IPSL-MC5B-LR'!$K3,MIROC5!$K3,'MIROC-ESM'!$K3,'MIROC-ESM-CHEM'!$K3,'MRI-CGCM3'!$K3,'NorESM1-M'!$K3)</f>
        <v>102.81298951530907</v>
      </c>
      <c r="O4" s="10">
        <f>MIN('bcc-csm-1'!$L3,'bcc-csm1-1-m'!$L3,'BNU-ESM'!$L3,CanESM2!$L3,CCSM4!$L3,'CNRM-CM5'!$L3,'CSIRO-Mk3-6-0'!$L3,'GFDL-ESM2M'!$L3,'GFDL-ESM2G'!$L3,'HadGEM2-ES'!$L3,'HadGEM2-CC'!$L3,inmcm4!$L3,'IPSL-CM5A-LR'!$L3,'IPSL-CM5A-MR'!$L3,'IPSL-MC5B-LR'!$L3,MIROC5!$L3,'MIROC-ESM'!$L3,'MIROC-ESM-CHEM'!$L3,'MRI-CGCM3'!$L3,'NorESM1-M'!$L3)</f>
        <v>23.093197663955813</v>
      </c>
      <c r="P4" s="51">
        <f>MIN('bcc-csm-1'!$M3,'bcc-csm1-1-m'!$M3,'BNU-ESM'!$M3,CanESM2!$M3,CCSM4!$M3,'CNRM-CM5'!$M3,'CSIRO-Mk3-6-0'!$M3,'GFDL-ESM2M'!$M3,'GFDL-ESM2G'!$M3,'HadGEM2-ES'!$M3,'HadGEM2-CC'!$M3,inmcm4!$M3,'IPSL-CM5A-LR'!$M3,'IPSL-CM5A-MR'!$M3,'IPSL-MC5B-LR'!$M3,MIROC5!$M3,'MIROC-ESM'!$M3,'MIROC-ESM-CHEM'!$M3,'MRI-CGCM3'!$M3,'NorESM1-M'!$M3)</f>
        <v>-4.0446281314179076E-3</v>
      </c>
      <c r="Q4" s="10">
        <f>MAX('bcc-csm-1'!$H3,'bcc-csm1-1-m'!$H3,'BNU-ESM'!$H3,CanESM2!$H3,CCSM4!$H3,'CNRM-CM5'!$H3,'CSIRO-Mk3-6-0'!$H3,'GFDL-ESM2M'!$H3,'GFDL-ESM2G'!$H3,'HadGEM2-ES'!$H3,'HadGEM2-CC'!$H3,inmcm4!$H3,'IPSL-CM5A-LR'!$H3,'IPSL-CM5A-MR'!$H3,'IPSL-MC5B-LR'!$H3,MIROC5!$H3,'MIROC-ESM'!$H3,'MIROC-ESM-CHEM'!$H3,'MRI-CGCM3'!$H3,'NorESM1-M'!$H3)</f>
        <v>334.01038645530554</v>
      </c>
      <c r="R4" s="10">
        <f>MAX('bcc-csm-1'!$I3,'bcc-csm1-1-m'!$I3,'BNU-ESM'!$I3,CanESM2!$I3,CCSM4!$I3,'CNRM-CM5'!$I3,'CSIRO-Mk3-6-0'!$I3,'GFDL-ESM2M'!$I3,'GFDL-ESM2G'!$I3,'HadGEM2-ES'!$I3,'HadGEM2-CC'!$I3,inmcm4!$I3,'IPSL-CM5A-LR'!$I3,'IPSL-CM5A-MR'!$I3,'IPSL-MC5B-LR'!$I3,MIROC5!$I3,'MIROC-ESM'!$I3,'MIROC-ESM-CHEM'!$I3,'MRI-CGCM3'!$I3,'NorESM1-M'!$I3)</f>
        <v>126.57198876992774</v>
      </c>
      <c r="S4" s="51">
        <f>MAX('bcc-csm-1'!$J3,'bcc-csm1-1-m'!$J3,'BNU-ESM'!$J3,CanESM2!$J3,CCSM4!$J3,'CNRM-CM5'!$J3,'CSIRO-Mk3-6-0'!$J3,'GFDL-ESM2M'!$J3,'GFDL-ESM2G'!$J3,'HadGEM2-ES'!$J3,'HadGEM2-CC'!$J3,inmcm4!$J3,'IPSL-CM5A-LR'!$J3,'IPSL-CM5A-MR'!$J3,'IPSL-MC5B-LR'!$J3,MIROC5!$J3,'MIROC-ESM'!$J3,'MIROC-ESM-CHEM'!$J3,'MRI-CGCM3'!$J3,'NorESM1-M'!$J3)</f>
        <v>0.24418301910572246</v>
      </c>
      <c r="T4" s="10">
        <f>MAX('bcc-csm-1'!$K3,'bcc-csm1-1-m'!$K3,'BNU-ESM'!$K3,CanESM2!$K3,CCSM4!$K3,'CNRM-CM5'!$K3,'CSIRO-Mk3-6-0'!$K3,'GFDL-ESM2M'!$K3,'GFDL-ESM2G'!$K3,'HadGEM2-ES'!$K3,'HadGEM2-CC'!$K3,inmcm4!$K3,'IPSL-CM5A-LR'!$K3,'IPSL-CM5A-MR'!$K3,'IPSL-MC5B-LR'!$K3,MIROC5!$K3,'MIROC-ESM'!$K3,'MIROC-ESM-CHEM'!$K3,'MRI-CGCM3'!$K3,'NorESM1-M'!$K3)</f>
        <v>514.07756154728486</v>
      </c>
      <c r="U4" s="10">
        <f>MAX('bcc-csm-1'!$L3,'bcc-csm1-1-m'!$L3,'BNU-ESM'!$L3,CanESM2!$L3,CCSM4!$L3,'CNRM-CM5'!$L3,'CSIRO-Mk3-6-0'!$L3,'GFDL-ESM2M'!$L3,'GFDL-ESM2G'!$L3,'HadGEM2-ES'!$L3,'HadGEM2-CC'!$L3,inmcm4!$L3,'IPSL-CM5A-LR'!$L3,'IPSL-CM5A-MR'!$L3,'IPSL-MC5B-LR'!$L3,MIROC5!$L3,'MIROC-ESM'!$L3,'MIROC-ESM-CHEM'!$L3,'MRI-CGCM3'!$L3,'NorESM1-M'!$L3)</f>
        <v>216.6101610058241</v>
      </c>
      <c r="V4" s="51">
        <f>MAX('bcc-csm-1'!$M3,'bcc-csm1-1-m'!$M3,'BNU-ESM'!$M3,CanESM2!$M3,CCSM4!$M3,'CNRM-CM5'!$M3,'CSIRO-Mk3-6-0'!$M3,'GFDL-ESM2M'!$M3,'GFDL-ESM2G'!$M3,'HadGEM2-ES'!$M3,'HadGEM2-CC'!$M3,inmcm4!$M3,'IPSL-CM5A-LR'!$M3,'IPSL-CM5A-MR'!$M3,'IPSL-MC5B-LR'!$M3,MIROC5!$M3,'MIROC-ESM'!$M3,'MIROC-ESM-CHEM'!$M3,'MRI-CGCM3'!$M3,'NorESM1-M'!$M3)</f>
        <v>0.38280282312706215</v>
      </c>
      <c r="W4" s="10">
        <f>STDEV('bcc-csm-1'!$H3,'bcc-csm1-1-m'!$H3,'BNU-ESM'!$H3,CanESM2!$H3,CCSM4!$H3,'CNRM-CM5'!$H3,'CSIRO-Mk3-6-0'!$H3,'GFDL-ESM2M'!$H3,'GFDL-ESM2G'!$H3,'HadGEM2-ES'!$H3,'HadGEM2-CC'!$H3,inmcm4!$H3,'IPSL-CM5A-LR'!$H3,'IPSL-CM5A-MR'!$H3,'IPSL-MC5B-LR'!$H3,MIROC5!$H3,'MIROC-ESM'!$H3,'MIROC-ESM-CHEM'!$H3,'MRI-CGCM3'!$H3,'NorESM1-M'!$H3)</f>
        <v>76.449868526832674</v>
      </c>
      <c r="X4" s="10">
        <f>STDEV('bcc-csm-1'!$I3,'bcc-csm1-1-m'!$I3,'BNU-ESM'!$I3,CanESM2!$I3,CCSM4!$I3,'CNRM-CM5'!$I3,'CSIRO-Mk3-6-0'!$I3,'GFDL-ESM2M'!$I3,'GFDL-ESM2G'!$I3,'HadGEM2-ES'!$I3,'HadGEM2-CC'!$I3,inmcm4!$I3,'IPSL-CM5A-LR'!$I3,'IPSL-CM5A-MR'!$I3,'IPSL-MC5B-LR'!$I3,MIROC5!$I3,'MIROC-ESM'!$I3,'MIROC-ESM-CHEM'!$I3,'MRI-CGCM3'!$I3,'NorESM1-M'!$I3)</f>
        <v>32.788030381008809</v>
      </c>
      <c r="Y4" s="51">
        <f>STDEV('bcc-csm-1'!$J3,'bcc-csm1-1-m'!$J3,'BNU-ESM'!$J3,CanESM2!$J3,CCSM4!$J3,'CNRM-CM5'!$J3,'CSIRO-Mk3-6-0'!$J3,'GFDL-ESM2M'!$J3,'GFDL-ESM2G'!$J3,'HadGEM2-ES'!$J3,'HadGEM2-CC'!$J3,inmcm4!$J3,'IPSL-CM5A-LR'!$J3,'IPSL-CM5A-MR'!$J3,'IPSL-MC5B-LR'!$J3,MIROC5!$J3,'MIROC-ESM'!$J3,'MIROC-ESM-CHEM'!$J3,'MRI-CGCM3'!$J3,'NorESM1-M'!$J3)</f>
        <v>7.1527373008335893E-2</v>
      </c>
      <c r="Z4" s="10">
        <f>STDEV('bcc-csm-1'!$K3,'bcc-csm1-1-m'!$K3,'BNU-ESM'!$K3,CanESM2!$K3,CCSM4!$K3,'CNRM-CM5'!$K3,'CSIRO-Mk3-6-0'!$K3,'GFDL-ESM2M'!$K3,'GFDL-ESM2G'!$K3,'HadGEM2-ES'!$K3,'HadGEM2-CC'!$K3,inmcm4!$K3,'IPSL-CM5A-LR'!$K3,'IPSL-CM5A-MR'!$K3,'IPSL-MC5B-LR'!$K3,MIROC5!$K3,'MIROC-ESM'!$K3,'MIROC-ESM-CHEM'!$K3,'MRI-CGCM3'!$K3,'NorESM1-M'!$K3)</f>
        <v>126.763529094606</v>
      </c>
      <c r="AA4" s="10">
        <f>STDEV('bcc-csm-1'!$L3,'bcc-csm1-1-m'!$L3,'BNU-ESM'!$L3,CanESM2!$L3,CCSM4!$L3,'CNRM-CM5'!$L3,'CSIRO-Mk3-6-0'!$L3,'GFDL-ESM2M'!$L3,'GFDL-ESM2G'!$L3,'HadGEM2-ES'!$L3,'HadGEM2-CC'!$L3,inmcm4!$L3,'IPSL-CM5A-LR'!$L3,'IPSL-CM5A-MR'!$L3,'IPSL-MC5B-LR'!$L3,MIROC5!$L3,'MIROC-ESM'!$L3,'MIROC-ESM-CHEM'!$L3,'MRI-CGCM3'!$L3,'NorESM1-M'!$L3)</f>
        <v>61.811405461401655</v>
      </c>
      <c r="AB4" s="51">
        <f>STDEV('bcc-csm-1'!$M3,'bcc-csm1-1-m'!$M3,'BNU-ESM'!$M3,CanESM2!$M3,CCSM4!$M3,'CNRM-CM5'!$M3,'CSIRO-Mk3-6-0'!$M3,'GFDL-ESM2M'!$M3,'GFDL-ESM2G'!$M3,'HadGEM2-ES'!$M3,'HadGEM2-CC'!$M3,inmcm4!$M3,'IPSL-CM5A-LR'!$M3,'IPSL-CM5A-MR'!$M3,'IPSL-MC5B-LR'!$M3,MIROC5!$M3,'MIROC-ESM'!$M3,'MIROC-ESM-CHEM'!$M3,'MRI-CGCM3'!$M3,'NorESM1-M'!$M3)</f>
        <v>0.11429062076337899</v>
      </c>
      <c r="AC4" s="10">
        <f t="shared" ref="AC4" si="0">E4-(3*W4)</f>
        <v>-27.15217858502416</v>
      </c>
      <c r="AD4" s="10">
        <f t="shared" ref="AD4" si="1">F4-(3*X4)</f>
        <v>-29.64456213806379</v>
      </c>
      <c r="AE4" s="51">
        <f t="shared" ref="AE4" si="2">G4-(3*Y4)</f>
        <v>-0.11635568857474637</v>
      </c>
      <c r="AF4" s="10">
        <f t="shared" ref="AF4" si="3">H4-(3*Z4)</f>
        <v>-43.607611151895071</v>
      </c>
      <c r="AG4" s="10">
        <f t="shared" ref="AG4" si="4">I4-(3*AA4)</f>
        <v>-54.186282833416129</v>
      </c>
      <c r="AH4" s="54">
        <f t="shared" ref="AH4" si="5">J4-(3*AB4)</f>
        <v>-0.15111758808704576</v>
      </c>
      <c r="AI4" s="10">
        <f t="shared" ref="AI4" si="6">E4+(3*W4)</f>
        <v>431.54703257597185</v>
      </c>
      <c r="AJ4" s="10">
        <f t="shared" ref="AJ4" si="7">F4+(3*X4)</f>
        <v>167.08362014798905</v>
      </c>
      <c r="AK4" s="54">
        <f t="shared" ref="AK4" si="8">G4+(3*Y4)</f>
        <v>0.31280854947526898</v>
      </c>
      <c r="AL4" s="10">
        <f t="shared" ref="AL4" si="9">H4+(3*Z4)</f>
        <v>716.97356341574095</v>
      </c>
      <c r="AM4" s="10">
        <f t="shared" ref="AM4" si="10">I4+(3*AA4)</f>
        <v>316.68214993499384</v>
      </c>
      <c r="AN4" s="54">
        <f t="shared" ref="AN4" si="11">J4+(3*AB4)</f>
        <v>0.53462613649322821</v>
      </c>
      <c r="AO4" s="10">
        <f>AVERAGE('bcc-csm-1'!$E3,'bcc-csm1-1-m'!$E3,'BNU-ESM'!$E3,CanESM2!$E3,CCSM4!$E3,'CNRM-CM5'!$E3,'CSIRO-Mk3-6-0'!$E3,'GFDL-ESM2M'!$E3,'GFDL-ESM2G'!$E3,'HadGEM2-ES'!$E3,'HadGEM2-CC'!$E3,inmcm4!$E3,'IPSL-CM5A-LR'!$E3,'IPSL-CM5A-MR'!$E3,'IPSL-MC5B-LR'!$E3,MIROC5!$E3,'MIROC-ESM'!$E3,'MIROC-ESM-CHEM'!$E3,'MRI-CGCM3'!$E3,'NorESM1-M'!$E3)</f>
        <v>1726.1654243241578</v>
      </c>
      <c r="AP4" s="10">
        <f>AVERAGE('bcc-csm-1'!$F3,'bcc-csm1-1-m'!$F3,'BNU-ESM'!$F3,CanESM2!$F3,CCSM4!$F3,'CNRM-CM5'!$F3,'CSIRO-Mk3-6-0'!$F3,'GFDL-ESM2M'!$F3,'GFDL-ESM2G'!$F3,'HadGEM2-ES'!$F3,'HadGEM2-CC'!$F3,inmcm4!$F3,'IPSL-CM5A-LR'!$F3,'IPSL-CM5A-MR'!$F3,'IPSL-MC5B-LR'!$F3,MIROC5!$F3,'MIROC-ESM'!$F3,'MIROC-ESM-CHEM'!$F3,'MRI-CGCM3'!$F3,'NorESM1-M'!$F3)</f>
        <v>124.4361763166203</v>
      </c>
      <c r="AQ4" s="17">
        <f>AVERAGE('bcc-csm-1'!$G3,'bcc-csm1-1-m'!$G3,'BNU-ESM'!$G3,CanESM2!$G3,CCSM4!$G3,'CNRM-CM5'!$G3,'CSIRO-Mk3-6-0'!$G3,'GFDL-ESM2M'!$G3,'GFDL-ESM2G'!$G3,'HadGEM2-ES'!$G3,'HadGEM2-CC'!$G3,inmcm4!$G3,'IPSL-CM5A-LR'!$G3,'IPSL-CM5A-MR'!$G3,'IPSL-MC5B-LR'!$G3,MIROC5!$G3,'MIROC-ESM'!$G3,'MIROC-ESM-CHEM'!$G3,'MRI-CGCM3'!$G3,'NorESM1-M'!$G3)</f>
        <v>0.91688499851532368</v>
      </c>
      <c r="AR4" s="58">
        <f t="shared" ref="AR4:AR35" si="12">E4/AO4</f>
        <v>0.11713676113900834</v>
      </c>
      <c r="AS4" s="56">
        <f t="shared" ref="AS4:AS35" si="13">F4/AP4</f>
        <v>0.55224719240898212</v>
      </c>
      <c r="AT4" s="60">
        <f t="shared" ref="AT4:AT35" si="14">G4/AQ4</f>
        <v>0.10713058956064889</v>
      </c>
      <c r="AU4" s="56">
        <f t="shared" ref="AU4:AU35" si="15">H4/AO4</f>
        <v>0.19504676167624188</v>
      </c>
      <c r="AV4" s="56">
        <f t="shared" ref="AV4:AV35" si="16">I4/AP4</f>
        <v>1.0547409719247274</v>
      </c>
      <c r="AW4" s="60">
        <f t="shared" ref="AW4:AW35" si="17">J4/AQ4</f>
        <v>0.20913666873554645</v>
      </c>
    </row>
    <row r="5" spans="1:49" ht="12.75" x14ac:dyDescent="0.35">
      <c r="A5" s="7" t="str">
        <f>IF(AND(B5='bcc-csm-1'!C4, B5='bcc-csm1-1-m'!C4,B5='BNU-ESM'!C4, B5=CanESM2!C4, B5=CCSM4!C4, B5='CNRM-CM5'!C4, B5='CSIRO-Mk3-6-0'!C4, B5='GFDL-ESM2M'!C4, B5='GFDL-ESM2G'!C4, B5='HadGEM2-ES'!C4, B5='HadGEM2-CC'!C4, B5=inmcm4!C4, B5='IPSL-CM5A-LR'!C4, B5='IPSL-CM5A-MR'!C4, B5='IPSL-MC5B-LR'!C4, B5=MIROC5!C4, B5='MIROC-ESM'!C4, B5='MIROC-ESM-CHEM'!C4, B5='MRI-CGCM3'!C4, B5='NorESM1-M'!C4), "Yes", "No")</f>
        <v>Yes</v>
      </c>
      <c r="B5" s="7">
        <v>27001</v>
      </c>
      <c r="C5" s="7" t="str">
        <f>VLOOKUP(B5, 'County name'!$A$2:$B$89, 2, FALSE)</f>
        <v>Aitkin</v>
      </c>
      <c r="D5" s="8" t="s">
        <v>97</v>
      </c>
      <c r="E5" s="10">
        <f>AVERAGE('bcc-csm-1'!$H4,'bcc-csm1-1-m'!$H4,'BNU-ESM'!$H4,CanESM2!$H4,CCSM4!$H4,'CNRM-CM5'!$H4,'CSIRO-Mk3-6-0'!$H4,'GFDL-ESM2M'!$H4,'GFDL-ESM2G'!$H4,'HadGEM2-ES'!$H4,'HadGEM2-CC'!$H4,inmcm4!$H4,'IPSL-CM5A-LR'!$H4,'IPSL-CM5A-MR'!$H4,'IPSL-MC5B-LR'!$H4,MIROC5!$H4,'MIROC-ESM'!$H4,'MIROC-ESM-CHEM'!$H4,'MRI-CGCM3'!$H4,'NorESM1-M'!$H4)</f>
        <v>192.80501750750003</v>
      </c>
      <c r="F5" s="90">
        <f>AVERAGE('bcc-csm-1'!$I4,'bcc-csm1-1-m'!$I4,'BNU-ESM'!$I4,CanESM2!$I4,CCSM4!$I4,'CNRM-CM5'!$I4,'CSIRO-Mk3-6-0'!$I4,'GFDL-ESM2M'!$I4,'GFDL-ESM2G'!$I4,'HadGEM2-ES'!$I4,'HadGEM2-CC'!$I4,inmcm4!$I4,'IPSL-CM5A-LR'!$I4,'IPSL-CM5A-MR'!$I4,'IPSL-MC5B-LR'!$I4,MIROC5!$I4,'MIROC-ESM'!$I4,'MIROC-ESM-CHEM'!$I4,'MRI-CGCM3'!$I4,'NorESM1-M'!$I4)</f>
        <v>45.398622021500003</v>
      </c>
      <c r="G5" s="51">
        <f>AVERAGE('bcc-csm-1'!$J4,'bcc-csm1-1-m'!$J4,'BNU-ESM'!$J4,CanESM2!$J4,CCSM4!$J4,'CNRM-CM5'!$J4,'CSIRO-Mk3-6-0'!$J4,'GFDL-ESM2M'!$J4,'GFDL-ESM2G'!$J4,'HadGEM2-ES'!$J4,'HadGEM2-CC'!$J4,inmcm4!$J4,'IPSL-CM5A-LR'!$J4,'IPSL-CM5A-MR'!$J4,'IPSL-MC5B-LR'!$J4,MIROC5!$J4,'MIROC-ESM'!$J4,'MIROC-ESM-CHEM'!$J4,'MRI-CGCM3'!$J4,'NorESM1-M'!$J4)</f>
        <v>7.9763777561700014E-2</v>
      </c>
      <c r="H5" s="10">
        <f>AVERAGE('bcc-csm-1'!$K4,'bcc-csm1-1-m'!$K4,'BNU-ESM'!$K4,CanESM2!$K4,CCSM4!$K4,'CNRM-CM5'!$K4,'CSIRO-Mk3-6-0'!$K4,'GFDL-ESM2M'!$K4,'GFDL-ESM2G'!$K4,'HadGEM2-ES'!$K4,'HadGEM2-CC'!$K4,inmcm4!$K4,'IPSL-CM5A-LR'!$K4,'IPSL-CM5A-MR'!$K4,'IPSL-MC5B-LR'!$K4,MIROC5!$K4,'MIROC-ESM'!$K4,'MIROC-ESM-CHEM'!$K4,'MRI-CGCM3'!$K4,'NorESM1-M'!$K4)</f>
        <v>319.74007842499998</v>
      </c>
      <c r="I5" s="90">
        <f>AVERAGE('bcc-csm-1'!$L4,'bcc-csm1-1-m'!$L4,'BNU-ESM'!$L4,CanESM2!$L4,CCSM4!$L4,'CNRM-CM5'!$L4,'CSIRO-Mk3-6-0'!$L4,'GFDL-ESM2M'!$L4,'GFDL-ESM2G'!$L4,'HadGEM2-ES'!$L4,'HadGEM2-CC'!$L4,inmcm4!$L4,'IPSL-CM5A-LR'!$L4,'IPSL-CM5A-MR'!$L4,'IPSL-MC5B-LR'!$L4,MIROC5!$L4,'MIROC-ESM'!$L4,'MIROC-ESM-CHEM'!$L4,'MRI-CGCM3'!$L4,'NorESM1-M'!$L4)</f>
        <v>86.087664833800005</v>
      </c>
      <c r="J5" s="51">
        <f>AVERAGE('bcc-csm-1'!$M4,'bcc-csm1-1-m'!$M4,'BNU-ESM'!$M4,CanESM2!$M4,CCSM4!$M4,'CNRM-CM5'!$M4,'CSIRO-Mk3-6-0'!$M4,'GFDL-ESM2M'!$M4,'GFDL-ESM2G'!$M4,'HadGEM2-ES'!$M4,'HadGEM2-CC'!$M4,inmcm4!$M4,'IPSL-CM5A-LR'!$M4,'IPSL-CM5A-MR'!$M4,'IPSL-MC5B-LR'!$M4,MIROC5!$M4,'MIROC-ESM'!$M4,'MIROC-ESM-CHEM'!$M4,'MRI-CGCM3'!$M4,'NorESM1-M'!$M4)</f>
        <v>0.153690413892</v>
      </c>
      <c r="K5" s="10">
        <f>MIN('bcc-csm-1'!$H4,'bcc-csm1-1-m'!$H4,'BNU-ESM'!$H4,CanESM2!$H4,CCSM4!$H4,'CNRM-CM5'!$H4,'CSIRO-Mk3-6-0'!$H4,'GFDL-ESM2M'!$H4,'GFDL-ESM2G'!$H4,'HadGEM2-ES'!$H4,'HadGEM2-CC'!$H4,inmcm4!$H4,'IPSL-CM5A-LR'!$H4,'IPSL-CM5A-MR'!$H4,'IPSL-MC5B-LR'!$H4,MIROC5!$H4,'MIROC-ESM'!$H4,'MIROC-ESM-CHEM'!$H4,'MRI-CGCM3'!$H4,'NorESM1-M'!$H4)</f>
        <v>22.907624219999999</v>
      </c>
      <c r="L5" s="10">
        <f>MIN('bcc-csm-1'!$I4,'bcc-csm1-1-m'!$I4,'BNU-ESM'!$I4,CanESM2!$I4,CCSM4!$I4,'CNRM-CM5'!$I4,'CSIRO-Mk3-6-0'!$I4,'GFDL-ESM2M'!$I4,'GFDL-ESM2G'!$I4,'HadGEM2-ES'!$I4,'HadGEM2-CC'!$I4,inmcm4!$I4,'IPSL-CM5A-LR'!$I4,'IPSL-CM5A-MR'!$I4,'IPSL-MC5B-LR'!$I4,MIROC5!$I4,'MIROC-ESM'!$I4,'MIROC-ESM-CHEM'!$I4,'MRI-CGCM3'!$I4,'NorESM1-M'!$I4)</f>
        <v>-13.45356827</v>
      </c>
      <c r="M5" s="51">
        <f>MIN('bcc-csm-1'!$J4,'bcc-csm1-1-m'!$J4,'BNU-ESM'!$J4,CanESM2!$J4,CCSM4!$J4,'CNRM-CM5'!$J4,'CSIRO-Mk3-6-0'!$J4,'GFDL-ESM2M'!$J4,'GFDL-ESM2G'!$J4,'HadGEM2-ES'!$J4,'HadGEM2-CC'!$J4,inmcm4!$J4,'IPSL-CM5A-LR'!$J4,'IPSL-CM5A-MR'!$J4,'IPSL-MC5B-LR'!$J4,MIROC5!$J4,'MIROC-ESM'!$J4,'MIROC-ESM-CHEM'!$J4,'MRI-CGCM3'!$J4,'NorESM1-M'!$J4)</f>
        <v>-8.5253512419999997E-2</v>
      </c>
      <c r="N5" s="10">
        <f>MIN('bcc-csm-1'!$K4,'bcc-csm1-1-m'!$K4,'BNU-ESM'!$K4,CanESM2!$K4,CCSM4!$K4,'CNRM-CM5'!$K4,'CSIRO-Mk3-6-0'!$K4,'GFDL-ESM2M'!$K4,'GFDL-ESM2G'!$K4,'HadGEM2-ES'!$K4,'HadGEM2-CC'!$K4,inmcm4!$K4,'IPSL-CM5A-LR'!$K4,'IPSL-CM5A-MR'!$K4,'IPSL-MC5B-LR'!$K4,MIROC5!$K4,'MIROC-ESM'!$K4,'MIROC-ESM-CHEM'!$K4,'MRI-CGCM3'!$K4,'NorESM1-M'!$K4)</f>
        <v>119.9026614</v>
      </c>
      <c r="O5" s="10">
        <f>MIN('bcc-csm-1'!$L4,'bcc-csm1-1-m'!$L4,'BNU-ESM'!$L4,CanESM2!$L4,CCSM4!$L4,'CNRM-CM5'!$L4,'CSIRO-Mk3-6-0'!$L4,'GFDL-ESM2M'!$L4,'GFDL-ESM2G'!$L4,'HadGEM2-ES'!$L4,'HadGEM2-CC'!$L4,inmcm4!$L4,'IPSL-CM5A-LR'!$L4,'IPSL-CM5A-MR'!$L4,'IPSL-MC5B-LR'!$L4,MIROC5!$L4,'MIROC-ESM'!$L4,'MIROC-ESM-CHEM'!$L4,'MRI-CGCM3'!$L4,'NorESM1-M'!$L4)</f>
        <v>1.913264751</v>
      </c>
      <c r="P5" s="51">
        <f>MIN('bcc-csm-1'!$M4,'bcc-csm1-1-m'!$M4,'BNU-ESM'!$M4,CanESM2!$M4,CCSM4!$M4,'CNRM-CM5'!$M4,'CSIRO-Mk3-6-0'!$M4,'GFDL-ESM2M'!$M4,'GFDL-ESM2G'!$M4,'HadGEM2-ES'!$M4,'HadGEM2-CC'!$M4,inmcm4!$M4,'IPSL-CM5A-LR'!$M4,'IPSL-CM5A-MR'!$M4,'IPSL-MC5B-LR'!$M4,MIROC5!$M4,'MIROC-ESM'!$M4,'MIROC-ESM-CHEM'!$M4,'MRI-CGCM3'!$M4,'NorESM1-M'!$M4)</f>
        <v>-2.5610221039999999E-2</v>
      </c>
      <c r="Q5" s="10">
        <f>MAX('bcc-csm-1'!$H4,'bcc-csm1-1-m'!$H4,'BNU-ESM'!$H4,CanESM2!$H4,CCSM4!$H4,'CNRM-CM5'!$H4,'CSIRO-Mk3-6-0'!$H4,'GFDL-ESM2M'!$H4,'GFDL-ESM2G'!$H4,'HadGEM2-ES'!$H4,'HadGEM2-CC'!$H4,inmcm4!$H4,'IPSL-CM5A-LR'!$H4,'IPSL-CM5A-MR'!$H4,'IPSL-MC5B-LR'!$H4,MIROC5!$H4,'MIROC-ESM'!$H4,'MIROC-ESM-CHEM'!$H4,'MRI-CGCM3'!$H4,'NorESM1-M'!$H4)</f>
        <v>309.8191076</v>
      </c>
      <c r="R5" s="10">
        <f>MAX('bcc-csm-1'!$I4,'bcc-csm1-1-m'!$I4,'BNU-ESM'!$I4,CanESM2!$I4,CCSM4!$I4,'CNRM-CM5'!$I4,'CSIRO-Mk3-6-0'!$I4,'GFDL-ESM2M'!$I4,'GFDL-ESM2G'!$I4,'HadGEM2-ES'!$I4,'HadGEM2-CC'!$I4,inmcm4!$I4,'IPSL-CM5A-LR'!$I4,'IPSL-CM5A-MR'!$I4,'IPSL-MC5B-LR'!$I4,MIROC5!$I4,'MIROC-ESM'!$I4,'MIROC-ESM-CHEM'!$I4,'MRI-CGCM3'!$I4,'NorESM1-M'!$I4)</f>
        <v>83.73930292</v>
      </c>
      <c r="S5" s="51">
        <f>MAX('bcc-csm-1'!$J4,'bcc-csm1-1-m'!$J4,'BNU-ESM'!$J4,CanESM2!$J4,CCSM4!$J4,'CNRM-CM5'!$J4,'CSIRO-Mk3-6-0'!$J4,'GFDL-ESM2M'!$J4,'GFDL-ESM2G'!$J4,'HadGEM2-ES'!$J4,'HadGEM2-CC'!$J4,inmcm4!$J4,'IPSL-CM5A-LR'!$J4,'IPSL-CM5A-MR'!$J4,'IPSL-MC5B-LR'!$J4,MIROC5!$J4,'MIROC-ESM'!$J4,'MIROC-ESM-CHEM'!$J4,'MRI-CGCM3'!$J4,'NorESM1-M'!$J4)</f>
        <v>0.18852647780000001</v>
      </c>
      <c r="T5" s="10">
        <f>MAX('bcc-csm-1'!$K4,'bcc-csm1-1-m'!$K4,'BNU-ESM'!$K4,CanESM2!$K4,CCSM4!$K4,'CNRM-CM5'!$K4,'CSIRO-Mk3-6-0'!$K4,'GFDL-ESM2M'!$K4,'GFDL-ESM2G'!$K4,'HadGEM2-ES'!$K4,'HadGEM2-CC'!$K4,inmcm4!$K4,'IPSL-CM5A-LR'!$K4,'IPSL-CM5A-MR'!$K4,'IPSL-MC5B-LR'!$K4,MIROC5!$K4,'MIROC-ESM'!$K4,'MIROC-ESM-CHEM'!$K4,'MRI-CGCM3'!$K4,'NorESM1-M'!$K4)</f>
        <v>512.94414110000002</v>
      </c>
      <c r="U5" s="10">
        <f>MAX('bcc-csm-1'!$L4,'bcc-csm1-1-m'!$L4,'BNU-ESM'!$L4,CanESM2!$L4,CCSM4!$L4,'CNRM-CM5'!$L4,'CSIRO-Mk3-6-0'!$L4,'GFDL-ESM2M'!$L4,'GFDL-ESM2G'!$L4,'HadGEM2-ES'!$L4,'HadGEM2-CC'!$L4,inmcm4!$L4,'IPSL-CM5A-LR'!$L4,'IPSL-CM5A-MR'!$L4,'IPSL-MC5B-LR'!$L4,MIROC5!$L4,'MIROC-ESM'!$L4,'MIROC-ESM-CHEM'!$L4,'MRI-CGCM3'!$L4,'NorESM1-M'!$L4)</f>
        <v>166.1617205</v>
      </c>
      <c r="V5" s="51">
        <f>MAX('bcc-csm-1'!$M4,'bcc-csm1-1-m'!$M4,'BNU-ESM'!$M4,CanESM2!$M4,CCSM4!$M4,'CNRM-CM5'!$M4,'CSIRO-Mk3-6-0'!$M4,'GFDL-ESM2M'!$M4,'GFDL-ESM2G'!$M4,'HadGEM2-ES'!$M4,'HadGEM2-CC'!$M4,inmcm4!$M4,'IPSL-CM5A-LR'!$M4,'IPSL-CM5A-MR'!$M4,'IPSL-MC5B-LR'!$M4,MIROC5!$M4,'MIROC-ESM'!$M4,'MIROC-ESM-CHEM'!$M4,'MRI-CGCM3'!$M4,'NorESM1-M'!$M4)</f>
        <v>0.3496301094</v>
      </c>
      <c r="W5" s="10">
        <f>STDEV('bcc-csm-1'!$H4,'bcc-csm1-1-m'!$H4,'BNU-ESM'!$H4,CanESM2!$H4,CCSM4!$H4,'CNRM-CM5'!$H4,'CSIRO-Mk3-6-0'!$H4,'GFDL-ESM2M'!$H4,'GFDL-ESM2G'!$H4,'HadGEM2-ES'!$H4,'HadGEM2-CC'!$H4,inmcm4!$H4,'IPSL-CM5A-LR'!$H4,'IPSL-CM5A-MR'!$H4,'IPSL-MC5B-LR'!$H4,MIROC5!$H4,'MIROC-ESM'!$H4,'MIROC-ESM-CHEM'!$H4,'MRI-CGCM3'!$H4,'NorESM1-M'!$H4)</f>
        <v>79.171567021477713</v>
      </c>
      <c r="X5" s="10">
        <f>STDEV('bcc-csm-1'!$I4,'bcc-csm1-1-m'!$I4,'BNU-ESM'!$I4,CanESM2!$I4,CCSM4!$I4,'CNRM-CM5'!$I4,'CSIRO-Mk3-6-0'!$I4,'GFDL-ESM2M'!$I4,'GFDL-ESM2G'!$I4,'HadGEM2-ES'!$I4,'HadGEM2-CC'!$I4,inmcm4!$I4,'IPSL-CM5A-LR'!$I4,'IPSL-CM5A-MR'!$I4,'IPSL-MC5B-LR'!$I4,MIROC5!$I4,'MIROC-ESM'!$I4,'MIROC-ESM-CHEM'!$I4,'MRI-CGCM3'!$I4,'NorESM1-M'!$I4)</f>
        <v>23.724565641685778</v>
      </c>
      <c r="Y5" s="51">
        <f>STDEV('bcc-csm-1'!$J4,'bcc-csm1-1-m'!$J4,'BNU-ESM'!$J4,CanESM2!$J4,CCSM4!$J4,'CNRM-CM5'!$J4,'CSIRO-Mk3-6-0'!$J4,'GFDL-ESM2M'!$J4,'GFDL-ESM2G'!$J4,'HadGEM2-ES'!$J4,'HadGEM2-CC'!$J4,inmcm4!$J4,'IPSL-CM5A-LR'!$J4,'IPSL-CM5A-MR'!$J4,'IPSL-MC5B-LR'!$J4,MIROC5!$J4,'MIROC-ESM'!$J4,'MIROC-ESM-CHEM'!$J4,'MRI-CGCM3'!$J4,'NorESM1-M'!$J4)</f>
        <v>6.068827786607147E-2</v>
      </c>
      <c r="Z5" s="10">
        <f>STDEV('bcc-csm-1'!$K4,'bcc-csm1-1-m'!$K4,'BNU-ESM'!$K4,CanESM2!$K4,CCSM4!$K4,'CNRM-CM5'!$K4,'CSIRO-Mk3-6-0'!$K4,'GFDL-ESM2M'!$K4,'GFDL-ESM2G'!$K4,'HadGEM2-ES'!$K4,'HadGEM2-CC'!$K4,inmcm4!$K4,'IPSL-CM5A-LR'!$K4,'IPSL-CM5A-MR'!$K4,'IPSL-MC5B-LR'!$K4,MIROC5!$K4,'MIROC-ESM'!$K4,'MIROC-ESM-CHEM'!$K4,'MRI-CGCM3'!$K4,'NorESM1-M'!$K4)</f>
        <v>121.01226219704844</v>
      </c>
      <c r="AA5" s="10">
        <f>STDEV('bcc-csm-1'!$L4,'bcc-csm1-1-m'!$L4,'BNU-ESM'!$L4,CanESM2!$L4,CCSM4!$L4,'CNRM-CM5'!$L4,'CSIRO-Mk3-6-0'!$L4,'GFDL-ESM2M'!$L4,'GFDL-ESM2G'!$L4,'HadGEM2-ES'!$L4,'HadGEM2-CC'!$L4,inmcm4!$L4,'IPSL-CM5A-LR'!$L4,'IPSL-CM5A-MR'!$L4,'IPSL-MC5B-LR'!$L4,MIROC5!$L4,'MIROC-ESM'!$L4,'MIROC-ESM-CHEM'!$L4,'MRI-CGCM3'!$L4,'NorESM1-M'!$L4)</f>
        <v>48.848014857350051</v>
      </c>
      <c r="AB5" s="51">
        <f>STDEV('bcc-csm-1'!$M4,'bcc-csm1-1-m'!$M4,'BNU-ESM'!$M4,CanESM2!$M4,CCSM4!$M4,'CNRM-CM5'!$M4,'CSIRO-Mk3-6-0'!$M4,'GFDL-ESM2M'!$M4,'GFDL-ESM2G'!$M4,'HadGEM2-ES'!$M4,'HadGEM2-CC'!$M4,inmcm4!$M4,'IPSL-CM5A-LR'!$M4,'IPSL-CM5A-MR'!$M4,'IPSL-MC5B-LR'!$M4,MIROC5!$M4,'MIROC-ESM'!$M4,'MIROC-ESM-CHEM'!$M4,'MRI-CGCM3'!$M4,'NorESM1-M'!$M4)</f>
        <v>0.10039249224399759</v>
      </c>
      <c r="AC5" s="10">
        <f t="shared" ref="AC5:AH5" si="18">E5-(3*W5)</f>
        <v>-44.709683556933129</v>
      </c>
      <c r="AD5" s="10">
        <f t="shared" si="18"/>
        <v>-25.775074903557325</v>
      </c>
      <c r="AE5" s="51">
        <f t="shared" si="18"/>
        <v>-0.10230105603651439</v>
      </c>
      <c r="AF5" s="10">
        <f t="shared" si="18"/>
        <v>-43.296708166145322</v>
      </c>
      <c r="AG5" s="10">
        <f t="shared" si="18"/>
        <v>-60.456379738250149</v>
      </c>
      <c r="AH5" s="54">
        <f t="shared" si="18"/>
        <v>-0.14748706283999274</v>
      </c>
      <c r="AI5" s="10">
        <f t="shared" ref="AI5:AN5" si="19">E5+(3*W5)</f>
        <v>430.31971857193321</v>
      </c>
      <c r="AJ5" s="10">
        <f t="shared" si="19"/>
        <v>116.57231894655733</v>
      </c>
      <c r="AK5" s="54">
        <f t="shared" si="19"/>
        <v>0.2618286111599144</v>
      </c>
      <c r="AL5" s="10">
        <f t="shared" si="19"/>
        <v>682.77686501614528</v>
      </c>
      <c r="AM5" s="10">
        <f t="shared" si="19"/>
        <v>232.63170940585016</v>
      </c>
      <c r="AN5" s="54">
        <f t="shared" si="19"/>
        <v>0.45486789062399274</v>
      </c>
      <c r="AO5" s="10">
        <f>AVERAGE('bcc-csm-1'!$E4,'bcc-csm1-1-m'!$E4,'BNU-ESM'!$E4,CanESM2!$E4,CCSM4!$E4,'CNRM-CM5'!$E4,'CSIRO-Mk3-6-0'!$E4,'GFDL-ESM2M'!$E4,'GFDL-ESM2G'!$E4,'HadGEM2-ES'!$E4,'HadGEM2-CC'!$E4,inmcm4!$E4,'IPSL-CM5A-LR'!$E4,'IPSL-CM5A-MR'!$E4,'IPSL-MC5B-LR'!$E4,MIROC5!$E4,'MIROC-ESM'!$E4,'MIROC-ESM-CHEM'!$E4,'MRI-CGCM3'!$E4,'NorESM1-M'!$E4)</f>
        <v>1442.0312922000003</v>
      </c>
      <c r="AP5" s="90">
        <f>AVERAGE('bcc-csm-1'!$F4,'bcc-csm1-1-m'!$F4,'BNU-ESM'!$F4,CanESM2!$F4,CCSM4!$F4,'CNRM-CM5'!$F4,'CSIRO-Mk3-6-0'!$F4,'GFDL-ESM2M'!$F4,'GFDL-ESM2G'!$F4,'HadGEM2-ES'!$F4,'HadGEM2-CC'!$F4,inmcm4!$F4,'IPSL-CM5A-LR'!$F4,'IPSL-CM5A-MR'!$F4,'IPSL-MC5B-LR'!$F4,MIROC5!$F4,'MIROC-ESM'!$F4,'MIROC-ESM-CHEM'!$F4,'MRI-CGCM3'!$F4,'NorESM1-M'!$F4)</f>
        <v>61.144708839500005</v>
      </c>
      <c r="AQ5" s="17">
        <f>AVERAGE('bcc-csm-1'!$G4,'bcc-csm1-1-m'!$G4,'BNU-ESM'!$G4,CanESM2!$G4,CCSM4!$G4,'CNRM-CM5'!$G4,'CSIRO-Mk3-6-0'!$G4,'GFDL-ESM2M'!$G4,'GFDL-ESM2G'!$G4,'HadGEM2-ES'!$G4,'HadGEM2-CC'!$G4,inmcm4!$G4,'IPSL-CM5A-LR'!$G4,'IPSL-CM5A-MR'!$G4,'IPSL-MC5B-LR'!$G4,MIROC5!$G4,'MIROC-ESM'!$G4,'MIROC-ESM-CHEM'!$G4,'MRI-CGCM3'!$G4,'NorESM1-M'!$G4)</f>
        <v>0.75980971816000009</v>
      </c>
      <c r="AR5" s="58">
        <f t="shared" si="12"/>
        <v>0.13370376811542814</v>
      </c>
      <c r="AS5" s="91">
        <f t="shared" si="13"/>
        <v>0.74247834167740945</v>
      </c>
      <c r="AT5" s="60">
        <f t="shared" si="14"/>
        <v>0.10497862248308783</v>
      </c>
      <c r="AU5" s="56">
        <f t="shared" si="15"/>
        <v>0.22172894593514419</v>
      </c>
      <c r="AV5" s="91">
        <f t="shared" si="16"/>
        <v>1.4079331878049051</v>
      </c>
      <c r="AW5" s="60">
        <f t="shared" si="17"/>
        <v>0.20227487253543658</v>
      </c>
    </row>
    <row r="6" spans="1:49" ht="12.75" x14ac:dyDescent="0.35">
      <c r="A6" s="7" t="str">
        <f>IF(AND(B6='bcc-csm-1'!C5, B6='bcc-csm1-1-m'!C5,B6='BNU-ESM'!C5, B6=CanESM2!C5, B6=CCSM4!C5, B6='CNRM-CM5'!C5, B6='CSIRO-Mk3-6-0'!C5, B6='GFDL-ESM2M'!C5, B6='GFDL-ESM2G'!C5, B6='HadGEM2-ES'!C5, B6='HadGEM2-CC'!C5, B6=inmcm4!C5, B6='IPSL-CM5A-LR'!C5, B6='IPSL-CM5A-MR'!C5, B6='IPSL-MC5B-LR'!C5, B6=MIROC5!C5, B6='MIROC-ESM'!C5, B6='MIROC-ESM-CHEM'!C5, B6='MRI-CGCM3'!C5, B6='NorESM1-M'!C5), "Yes", "No")</f>
        <v>Yes</v>
      </c>
      <c r="B6" s="7">
        <v>27003</v>
      </c>
      <c r="C6" s="7" t="str">
        <f>VLOOKUP(B6, 'County name'!$A$2:$B$89, 2, FALSE)</f>
        <v>Anoka</v>
      </c>
      <c r="D6" s="8" t="s">
        <v>97</v>
      </c>
      <c r="E6" s="10">
        <f>AVERAGE('bcc-csm-1'!$H5,'bcc-csm1-1-m'!$H5,'BNU-ESM'!$H5,CanESM2!$H5,CCSM4!$H5,'CNRM-CM5'!$H5,'CSIRO-Mk3-6-0'!$H5,'GFDL-ESM2M'!$H5,'GFDL-ESM2G'!$H5,'HadGEM2-ES'!$H5,'HadGEM2-CC'!$H5,inmcm4!$H5,'IPSL-CM5A-LR'!$H5,'IPSL-CM5A-MR'!$H5,'IPSL-MC5B-LR'!$H5,MIROC5!$H5,'MIROC-ESM'!$H5,'MIROC-ESM-CHEM'!$H5,'MRI-CGCM3'!$H5,'NorESM1-M'!$H5)</f>
        <v>213.01053617850002</v>
      </c>
      <c r="F6" s="10">
        <f>AVERAGE('bcc-csm-1'!$I5,'bcc-csm1-1-m'!$I5,'BNU-ESM'!$I5,CanESM2!$I5,CCSM4!$I5,'CNRM-CM5'!$I5,'CSIRO-Mk3-6-0'!$I5,'GFDL-ESM2M'!$I5,'GFDL-ESM2G'!$I5,'HadGEM2-ES'!$I5,'HadGEM2-CC'!$I5,inmcm4!$I5,'IPSL-CM5A-LR'!$I5,'IPSL-CM5A-MR'!$I5,'IPSL-MC5B-LR'!$I5,MIROC5!$I5,'MIROC-ESM'!$I5,'MIROC-ESM-CHEM'!$I5,'MRI-CGCM3'!$I5,'NorESM1-M'!$I5)</f>
        <v>71.05577995900002</v>
      </c>
      <c r="G6" s="51">
        <f>AVERAGE('bcc-csm-1'!$J5,'bcc-csm1-1-m'!$J5,'BNU-ESM'!$J5,CanESM2!$J5,CCSM4!$J5,'CNRM-CM5'!$J5,'CSIRO-Mk3-6-0'!$J5,'GFDL-ESM2M'!$J5,'GFDL-ESM2G'!$J5,'HadGEM2-ES'!$J5,'HadGEM2-CC'!$J5,inmcm4!$J5,'IPSL-CM5A-LR'!$J5,'IPSL-CM5A-MR'!$J5,'IPSL-MC5B-LR'!$J5,MIROC5!$J5,'MIROC-ESM'!$J5,'MIROC-ESM-CHEM'!$J5,'MRI-CGCM3'!$J5,'NorESM1-M'!$J5)</f>
        <v>0.10139957587349997</v>
      </c>
      <c r="H6" s="10">
        <f>AVERAGE('bcc-csm-1'!$K5,'bcc-csm1-1-m'!$K5,'BNU-ESM'!$K5,CanESM2!$K5,CCSM4!$K5,'CNRM-CM5'!$K5,'CSIRO-Mk3-6-0'!$K5,'GFDL-ESM2M'!$K5,'GFDL-ESM2G'!$K5,'HadGEM2-ES'!$K5,'HadGEM2-CC'!$K5,inmcm4!$K5,'IPSL-CM5A-LR'!$K5,'IPSL-CM5A-MR'!$K5,'IPSL-MC5B-LR'!$K5,MIROC5!$K5,'MIROC-ESM'!$K5,'MIROC-ESM-CHEM'!$K5,'MRI-CGCM3'!$K5,'NorESM1-M'!$K5)</f>
        <v>349.96876008499999</v>
      </c>
      <c r="I6" s="10">
        <f>AVERAGE('bcc-csm-1'!$L5,'bcc-csm1-1-m'!$L5,'BNU-ESM'!$L5,CanESM2!$L5,CCSM4!$L5,'CNRM-CM5'!$L5,'CSIRO-Mk3-6-0'!$L5,'GFDL-ESM2M'!$L5,'GFDL-ESM2G'!$L5,'HadGEM2-ES'!$L5,'HadGEM2-CC'!$L5,inmcm4!$L5,'IPSL-CM5A-LR'!$L5,'IPSL-CM5A-MR'!$L5,'IPSL-MC5B-LR'!$L5,MIROC5!$L5,'MIROC-ESM'!$L5,'MIROC-ESM-CHEM'!$L5,'MRI-CGCM3'!$L5,'NorESM1-M'!$L5)</f>
        <v>133.54483888350003</v>
      </c>
      <c r="J6" s="51">
        <f>AVERAGE('bcc-csm-1'!$M5,'bcc-csm1-1-m'!$M5,'BNU-ESM'!$M5,CanESM2!$M5,CCSM4!$M5,'CNRM-CM5'!$M5,'CSIRO-Mk3-6-0'!$M5,'GFDL-ESM2M'!$M5,'GFDL-ESM2G'!$M5,'HadGEM2-ES'!$M5,'HadGEM2-CC'!$M5,inmcm4!$M5,'IPSL-CM5A-LR'!$M5,'IPSL-CM5A-MR'!$M5,'IPSL-MC5B-LR'!$M5,MIROC5!$M5,'MIROC-ESM'!$M5,'MIROC-ESM-CHEM'!$M5,'MRI-CGCM3'!$M5,'NorESM1-M'!$M5)</f>
        <v>0.18898635797575003</v>
      </c>
      <c r="K6" s="10">
        <f>MIN('bcc-csm-1'!$H5,'bcc-csm1-1-m'!$H5,'BNU-ESM'!$H5,CanESM2!$H5,CCSM4!$H5,'CNRM-CM5'!$H5,'CSIRO-Mk3-6-0'!$H5,'GFDL-ESM2M'!$H5,'GFDL-ESM2G'!$H5,'HadGEM2-ES'!$H5,'HadGEM2-CC'!$H5,inmcm4!$H5,'IPSL-CM5A-LR'!$H5,'IPSL-CM5A-MR'!$H5,'IPSL-MC5B-LR'!$H5,MIROC5!$H5,'MIROC-ESM'!$H5,'MIROC-ESM-CHEM'!$H5,'MRI-CGCM3'!$H5,'NorESM1-M'!$H5)</f>
        <v>50.49205199</v>
      </c>
      <c r="L6" s="10">
        <f>MIN('bcc-csm-1'!$I5,'bcc-csm1-1-m'!$I5,'BNU-ESM'!$I5,CanESM2!$I5,CCSM4!$I5,'CNRM-CM5'!$I5,'CSIRO-Mk3-6-0'!$I5,'GFDL-ESM2M'!$I5,'GFDL-ESM2G'!$I5,'HadGEM2-ES'!$I5,'HadGEM2-CC'!$I5,inmcm4!$I5,'IPSL-CM5A-LR'!$I5,'IPSL-CM5A-MR'!$I5,'IPSL-MC5B-LR'!$I5,MIROC5!$I5,'MIROC-ESM'!$I5,'MIROC-ESM-CHEM'!$I5,'MRI-CGCM3'!$I5,'NorESM1-M'!$I5)</f>
        <v>-13.95821471</v>
      </c>
      <c r="M6" s="51">
        <f>MIN('bcc-csm-1'!$J5,'bcc-csm1-1-m'!$J5,'BNU-ESM'!$J5,CanESM2!$J5,CCSM4!$J5,'CNRM-CM5'!$J5,'CSIRO-Mk3-6-0'!$J5,'GFDL-ESM2M'!$J5,'GFDL-ESM2G'!$J5,'HadGEM2-ES'!$J5,'HadGEM2-CC'!$J5,inmcm4!$J5,'IPSL-CM5A-LR'!$J5,'IPSL-CM5A-MR'!$J5,'IPSL-MC5B-LR'!$J5,MIROC5!$J5,'MIROC-ESM'!$J5,'MIROC-ESM-CHEM'!$J5,'MRI-CGCM3'!$J5,'NorESM1-M'!$J5)</f>
        <v>-6.0932367039999998E-2</v>
      </c>
      <c r="N6" s="10">
        <f>MIN('bcc-csm-1'!$K5,'bcc-csm1-1-m'!$K5,'BNU-ESM'!$K5,CanESM2!$K5,CCSM4!$K5,'CNRM-CM5'!$K5,'CSIRO-Mk3-6-0'!$K5,'GFDL-ESM2M'!$K5,'GFDL-ESM2G'!$K5,'HadGEM2-ES'!$K5,'HadGEM2-CC'!$K5,inmcm4!$K5,'IPSL-CM5A-LR'!$K5,'IPSL-CM5A-MR'!$K5,'IPSL-MC5B-LR'!$K5,MIROC5!$K5,'MIROC-ESM'!$K5,'MIROC-ESM-CHEM'!$K5,'MRI-CGCM3'!$K5,'NorESM1-M'!$K5)</f>
        <v>132.55900800000001</v>
      </c>
      <c r="O6" s="10">
        <f>MIN('bcc-csm-1'!$L5,'bcc-csm1-1-m'!$L5,'BNU-ESM'!$L5,CanESM2!$L5,CCSM4!$L5,'CNRM-CM5'!$L5,'CSIRO-Mk3-6-0'!$L5,'GFDL-ESM2M'!$L5,'GFDL-ESM2G'!$L5,'HadGEM2-ES'!$L5,'HadGEM2-CC'!$L5,inmcm4!$L5,'IPSL-CM5A-LR'!$L5,'IPSL-CM5A-MR'!$L5,'IPSL-MC5B-LR'!$L5,MIROC5!$L5,'MIROC-ESM'!$L5,'MIROC-ESM-CHEM'!$L5,'MRI-CGCM3'!$L5,'NorESM1-M'!$L5)</f>
        <v>18.117663189999998</v>
      </c>
      <c r="P6" s="51">
        <f>MIN('bcc-csm-1'!$M5,'bcc-csm1-1-m'!$M5,'BNU-ESM'!$M5,CanESM2!$M5,CCSM4!$M5,'CNRM-CM5'!$M5,'CSIRO-Mk3-6-0'!$M5,'GFDL-ESM2M'!$M5,'GFDL-ESM2G'!$M5,'HadGEM2-ES'!$M5,'HadGEM2-CC'!$M5,inmcm4!$M5,'IPSL-CM5A-LR'!$M5,'IPSL-CM5A-MR'!$M5,'IPSL-MC5B-LR'!$M5,MIROC5!$M5,'MIROC-ESM'!$M5,'MIROC-ESM-CHEM'!$M5,'MRI-CGCM3'!$M5,'NorESM1-M'!$M5)</f>
        <v>7.210555225E-3</v>
      </c>
      <c r="Q6" s="10">
        <f>MAX('bcc-csm-1'!$H5,'bcc-csm1-1-m'!$H5,'BNU-ESM'!$H5,CanESM2!$H5,CCSM4!$H5,'CNRM-CM5'!$H5,'CSIRO-Mk3-6-0'!$H5,'GFDL-ESM2M'!$H5,'GFDL-ESM2G'!$H5,'HadGEM2-ES'!$H5,'HadGEM2-CC'!$H5,inmcm4!$H5,'IPSL-CM5A-LR'!$H5,'IPSL-CM5A-MR'!$H5,'IPSL-MC5B-LR'!$H5,MIROC5!$H5,'MIROC-ESM'!$H5,'MIROC-ESM-CHEM'!$H5,'MRI-CGCM3'!$H5,'NorESM1-M'!$H5)</f>
        <v>341.06278880000002</v>
      </c>
      <c r="R6" s="10">
        <f>MAX('bcc-csm-1'!$I5,'bcc-csm1-1-m'!$I5,'BNU-ESM'!$I5,CanESM2!$I5,CCSM4!$I5,'CNRM-CM5'!$I5,'CSIRO-Mk3-6-0'!$I5,'GFDL-ESM2M'!$I5,'GFDL-ESM2G'!$I5,'HadGEM2-ES'!$I5,'HadGEM2-CC'!$I5,inmcm4!$I5,'IPSL-CM5A-LR'!$I5,'IPSL-CM5A-MR'!$I5,'IPSL-MC5B-LR'!$I5,MIROC5!$I5,'MIROC-ESM'!$I5,'MIROC-ESM-CHEM'!$I5,'MRI-CGCM3'!$I5,'NorESM1-M'!$I5)</f>
        <v>130.559969</v>
      </c>
      <c r="S6" s="51">
        <f>MAX('bcc-csm-1'!$J5,'bcc-csm1-1-m'!$J5,'BNU-ESM'!$J5,CanESM2!$J5,CCSM4!$J5,'CNRM-CM5'!$J5,'CSIRO-Mk3-6-0'!$J5,'GFDL-ESM2M'!$J5,'GFDL-ESM2G'!$J5,'HadGEM2-ES'!$J5,'HadGEM2-CC'!$J5,inmcm4!$J5,'IPSL-CM5A-LR'!$J5,'IPSL-CM5A-MR'!$J5,'IPSL-MC5B-LR'!$J5,MIROC5!$J5,'MIROC-ESM'!$J5,'MIROC-ESM-CHEM'!$J5,'MRI-CGCM3'!$J5,'NorESM1-M'!$J5)</f>
        <v>0.23472406700000001</v>
      </c>
      <c r="T6" s="10">
        <f>MAX('bcc-csm-1'!$K5,'bcc-csm1-1-m'!$K5,'BNU-ESM'!$K5,CanESM2!$K5,CCSM4!$K5,'CNRM-CM5'!$K5,'CSIRO-Mk3-6-0'!$K5,'GFDL-ESM2M'!$K5,'GFDL-ESM2G'!$K5,'HadGEM2-ES'!$K5,'HadGEM2-CC'!$K5,inmcm4!$K5,'IPSL-CM5A-LR'!$K5,'IPSL-CM5A-MR'!$K5,'IPSL-MC5B-LR'!$K5,MIROC5!$K5,'MIROC-ESM'!$K5,'MIROC-ESM-CHEM'!$K5,'MRI-CGCM3'!$K5,'NorESM1-M'!$K5)</f>
        <v>558.17646119999995</v>
      </c>
      <c r="U6" s="10">
        <f>MAX('bcc-csm-1'!$L5,'bcc-csm1-1-m'!$L5,'BNU-ESM'!$L5,CanESM2!$L5,CCSM4!$L5,'CNRM-CM5'!$L5,'CSIRO-Mk3-6-0'!$L5,'GFDL-ESM2M'!$L5,'GFDL-ESM2G'!$L5,'HadGEM2-ES'!$L5,'HadGEM2-CC'!$L5,inmcm4!$L5,'IPSL-CM5A-LR'!$L5,'IPSL-CM5A-MR'!$L5,'IPSL-MC5B-LR'!$L5,MIROC5!$L5,'MIROC-ESM'!$L5,'MIROC-ESM-CHEM'!$L5,'MRI-CGCM3'!$L5,'NorESM1-M'!$L5)</f>
        <v>241.77876079999999</v>
      </c>
      <c r="V6" s="51">
        <f>MAX('bcc-csm-1'!$M5,'bcc-csm1-1-m'!$M5,'BNU-ESM'!$M5,CanESM2!$M5,CCSM4!$M5,'CNRM-CM5'!$M5,'CSIRO-Mk3-6-0'!$M5,'GFDL-ESM2M'!$M5,'GFDL-ESM2G'!$M5,'HadGEM2-ES'!$M5,'HadGEM2-CC'!$M5,inmcm4!$M5,'IPSL-CM5A-LR'!$M5,'IPSL-CM5A-MR'!$M5,'IPSL-MC5B-LR'!$M5,MIROC5!$M5,'MIROC-ESM'!$M5,'MIROC-ESM-CHEM'!$M5,'MRI-CGCM3'!$M5,'NorESM1-M'!$M5)</f>
        <v>0.41692740830000002</v>
      </c>
      <c r="W6" s="10">
        <f>STDEV('bcc-csm-1'!$H5,'bcc-csm1-1-m'!$H5,'BNU-ESM'!$H5,CanESM2!$H5,CCSM4!$H5,'CNRM-CM5'!$H5,'CSIRO-Mk3-6-0'!$H5,'GFDL-ESM2M'!$H5,'GFDL-ESM2G'!$H5,'HadGEM2-ES'!$H5,'HadGEM2-CC'!$H5,inmcm4!$H5,'IPSL-CM5A-LR'!$H5,'IPSL-CM5A-MR'!$H5,'IPSL-MC5B-LR'!$H5,MIROC5!$H5,'MIROC-ESM'!$H5,'MIROC-ESM-CHEM'!$H5,'MRI-CGCM3'!$H5,'NorESM1-M'!$H5)</f>
        <v>79.111863864362462</v>
      </c>
      <c r="X6" s="10">
        <f>STDEV('bcc-csm-1'!$I5,'bcc-csm1-1-m'!$I5,'BNU-ESM'!$I5,CanESM2!$I5,CCSM4!$I5,'CNRM-CM5'!$I5,'CSIRO-Mk3-6-0'!$I5,'GFDL-ESM2M'!$I5,'GFDL-ESM2G'!$I5,'HadGEM2-ES'!$I5,'HadGEM2-CC'!$I5,inmcm4!$I5,'IPSL-CM5A-LR'!$I5,'IPSL-CM5A-MR'!$I5,'IPSL-MC5B-LR'!$I5,MIROC5!$I5,'MIROC-ESM'!$I5,'MIROC-ESM-CHEM'!$I5,'MRI-CGCM3'!$I5,'NorESM1-M'!$I5)</f>
        <v>35.121791792838536</v>
      </c>
      <c r="Y6" s="51">
        <f>STDEV('bcc-csm-1'!$J5,'bcc-csm1-1-m'!$J5,'BNU-ESM'!$J5,CanESM2!$J5,CCSM4!$J5,'CNRM-CM5'!$J5,'CSIRO-Mk3-6-0'!$J5,'GFDL-ESM2M'!$J5,'GFDL-ESM2G'!$J5,'HadGEM2-ES'!$J5,'HadGEM2-CC'!$J5,inmcm4!$J5,'IPSL-CM5A-LR'!$J5,'IPSL-CM5A-MR'!$J5,'IPSL-MC5B-LR'!$J5,MIROC5!$J5,'MIROC-ESM'!$J5,'MIROC-ESM-CHEM'!$J5,'MRI-CGCM3'!$J5,'NorESM1-M'!$J5)</f>
        <v>6.8277635700749226E-2</v>
      </c>
      <c r="Z6" s="10">
        <f>STDEV('bcc-csm-1'!$K5,'bcc-csm1-1-m'!$K5,'BNU-ESM'!$K5,CanESM2!$K5,CCSM4!$K5,'CNRM-CM5'!$K5,'CSIRO-Mk3-6-0'!$K5,'GFDL-ESM2M'!$K5,'GFDL-ESM2G'!$K5,'HadGEM2-ES'!$K5,'HadGEM2-CC'!$K5,inmcm4!$K5,'IPSL-CM5A-LR'!$K5,'IPSL-CM5A-MR'!$K5,'IPSL-MC5B-LR'!$K5,MIROC5!$K5,'MIROC-ESM'!$K5,'MIROC-ESM-CHEM'!$K5,'MRI-CGCM3'!$K5,'NorESM1-M'!$K5)</f>
        <v>129.82120243971065</v>
      </c>
      <c r="AA6" s="10">
        <f>STDEV('bcc-csm-1'!$L5,'bcc-csm1-1-m'!$L5,'BNU-ESM'!$L5,CanESM2!$L5,CCSM4!$L5,'CNRM-CM5'!$L5,'CSIRO-Mk3-6-0'!$L5,'GFDL-ESM2M'!$L5,'GFDL-ESM2G'!$L5,'HadGEM2-ES'!$L5,'HadGEM2-CC'!$L5,inmcm4!$L5,'IPSL-CM5A-LR'!$L5,'IPSL-CM5A-MR'!$L5,'IPSL-MC5B-LR'!$L5,MIROC5!$L5,'MIROC-ESM'!$L5,'MIROC-ESM-CHEM'!$L5,'MRI-CGCM3'!$L5,'NorESM1-M'!$L5)</f>
        <v>69.56353403835314</v>
      </c>
      <c r="AB6" s="51">
        <f>STDEV('bcc-csm-1'!$M5,'bcc-csm1-1-m'!$M5,'BNU-ESM'!$M5,CanESM2!$M5,CCSM4!$M5,'CNRM-CM5'!$M5,'CSIRO-Mk3-6-0'!$M5,'GFDL-ESM2M'!$M5,'GFDL-ESM2G'!$M5,'HadGEM2-ES'!$M5,'HadGEM2-CC'!$M5,inmcm4!$M5,'IPSL-CM5A-LR'!$M5,'IPSL-CM5A-MR'!$M5,'IPSL-MC5B-LR'!$M5,MIROC5!$M5,'MIROC-ESM'!$M5,'MIROC-ESM-CHEM'!$M5,'MRI-CGCM3'!$M5,'NorESM1-M'!$M5)</f>
        <v>0.11706551472764982</v>
      </c>
      <c r="AC6" s="10">
        <f t="shared" ref="AC6:AH6" si="20">E6-(3*W6)</f>
        <v>-24.325055414587354</v>
      </c>
      <c r="AD6" s="10">
        <f t="shared" si="20"/>
        <v>-34.309595419515588</v>
      </c>
      <c r="AE6" s="51">
        <f t="shared" si="20"/>
        <v>-0.10343333122874769</v>
      </c>
      <c r="AF6" s="10">
        <f t="shared" si="20"/>
        <v>-39.494847234131953</v>
      </c>
      <c r="AG6" s="10">
        <f t="shared" si="20"/>
        <v>-75.145763231559386</v>
      </c>
      <c r="AH6" s="54">
        <f t="shared" si="20"/>
        <v>-0.16221018620719946</v>
      </c>
      <c r="AI6" s="10">
        <f t="shared" ref="AI6:AN6" si="21">E6+(3*W6)</f>
        <v>450.34612777158736</v>
      </c>
      <c r="AJ6" s="10">
        <f t="shared" si="21"/>
        <v>176.42115533751564</v>
      </c>
      <c r="AK6" s="54">
        <f t="shared" si="21"/>
        <v>0.30623248297574762</v>
      </c>
      <c r="AL6" s="10">
        <f t="shared" si="21"/>
        <v>739.43236740413192</v>
      </c>
      <c r="AM6" s="10">
        <f t="shared" si="21"/>
        <v>342.23544099855945</v>
      </c>
      <c r="AN6" s="54">
        <f t="shared" si="21"/>
        <v>0.54018290215869946</v>
      </c>
      <c r="AO6" s="10">
        <f>AVERAGE('bcc-csm-1'!$E5,'bcc-csm1-1-m'!$E5,'BNU-ESM'!$E5,CanESM2!$E5,CCSM4!$E5,'CNRM-CM5'!$E5,'CSIRO-Mk3-6-0'!$E5,'GFDL-ESM2M'!$E5,'GFDL-ESM2G'!$E5,'HadGEM2-ES'!$E5,'HadGEM2-CC'!$E5,inmcm4!$E5,'IPSL-CM5A-LR'!$E5,'IPSL-CM5A-MR'!$E5,'IPSL-MC5B-LR'!$E5,MIROC5!$E5,'MIROC-ESM'!$E5,'MIROC-ESM-CHEM'!$E5,'MRI-CGCM3'!$E5,'NorESM1-M'!$E5)</f>
        <v>1788.6039175500002</v>
      </c>
      <c r="AP6" s="10">
        <f>AVERAGE('bcc-csm-1'!$F5,'bcc-csm1-1-m'!$F5,'BNU-ESM'!$F5,CanESM2!$F5,CCSM4!$F5,'CNRM-CM5'!$F5,'CSIRO-Mk3-6-0'!$F5,'GFDL-ESM2M'!$F5,'GFDL-ESM2G'!$F5,'HadGEM2-ES'!$F5,'HadGEM2-CC'!$F5,inmcm4!$F5,'IPSL-CM5A-LR'!$F5,'IPSL-CM5A-MR'!$F5,'IPSL-MC5B-LR'!$F5,MIROC5!$F5,'MIROC-ESM'!$F5,'MIROC-ESM-CHEM'!$F5,'MRI-CGCM3'!$F5,'NorESM1-M'!$F5)</f>
        <v>116.81303437250003</v>
      </c>
      <c r="AQ6" s="17">
        <f>AVERAGE('bcc-csm-1'!$G5,'bcc-csm1-1-m'!$G5,'BNU-ESM'!$G5,CanESM2!$G5,CCSM4!$G5,'CNRM-CM5'!$G5,'CSIRO-Mk3-6-0'!$G5,'GFDL-ESM2M'!$G5,'GFDL-ESM2G'!$G5,'HadGEM2-ES'!$G5,'HadGEM2-CC'!$G5,inmcm4!$G5,'IPSL-CM5A-LR'!$G5,'IPSL-CM5A-MR'!$G5,'IPSL-MC5B-LR'!$G5,MIROC5!$G5,'MIROC-ESM'!$G5,'MIROC-ESM-CHEM'!$G5,'MRI-CGCM3'!$G5,'NorESM1-M'!$G5)</f>
        <v>0.88765330920499985</v>
      </c>
      <c r="AR6" s="58">
        <f t="shared" si="12"/>
        <v>0.11909318440400057</v>
      </c>
      <c r="AS6" s="56">
        <f t="shared" si="13"/>
        <v>0.6082863983518596</v>
      </c>
      <c r="AT6" s="60">
        <f t="shared" si="14"/>
        <v>0.11423331025974034</v>
      </c>
      <c r="AU6" s="56">
        <f t="shared" si="15"/>
        <v>0.19566588032770349</v>
      </c>
      <c r="AV6" s="56">
        <f t="shared" si="16"/>
        <v>1.1432357664611696</v>
      </c>
      <c r="AW6" s="60">
        <f t="shared" si="17"/>
        <v>0.21290559728213035</v>
      </c>
    </row>
    <row r="7" spans="1:49" ht="12.75" x14ac:dyDescent="0.35">
      <c r="A7" s="7" t="str">
        <f>IF(AND(B7='bcc-csm-1'!C6, B7='bcc-csm1-1-m'!C6,B7='BNU-ESM'!C6, B7=CanESM2!C6, B7=CCSM4!C6, B7='CNRM-CM5'!C6, B7='CSIRO-Mk3-6-0'!C6, B7='GFDL-ESM2M'!C6, B7='GFDL-ESM2G'!C6, B7='HadGEM2-ES'!C6, B7='HadGEM2-CC'!C6, B7=inmcm4!C6, B7='IPSL-CM5A-LR'!C6, B7='IPSL-CM5A-MR'!C6, B7='IPSL-MC5B-LR'!C6, B7=MIROC5!C6, B7='MIROC-ESM'!C6, B7='MIROC-ESM-CHEM'!C6, B7='MRI-CGCM3'!C6, B7='NorESM1-M'!C6), "Yes", "No")</f>
        <v>Yes</v>
      </c>
      <c r="B7" s="7">
        <v>27005</v>
      </c>
      <c r="C7" s="7" t="str">
        <f>VLOOKUP(B7, 'County name'!$A$2:$B$89, 2, FALSE)</f>
        <v>Becker</v>
      </c>
      <c r="D7" s="8" t="s">
        <v>97</v>
      </c>
      <c r="E7" s="10">
        <f>AVERAGE('bcc-csm-1'!$H6,'bcc-csm1-1-m'!$H6,'BNU-ESM'!$H6,CanESM2!$H6,CCSM4!$H6,'CNRM-CM5'!$H6,'CSIRO-Mk3-6-0'!$H6,'GFDL-ESM2M'!$H6,'GFDL-ESM2G'!$H6,'HadGEM2-ES'!$H6,'HadGEM2-CC'!$H6,inmcm4!$H6,'IPSL-CM5A-LR'!$H6,'IPSL-CM5A-MR'!$H6,'IPSL-MC5B-LR'!$H6,MIROC5!$H6,'MIROC-ESM'!$H6,'MIROC-ESM-CHEM'!$H6,'MRI-CGCM3'!$H6,'NorESM1-M'!$H6)</f>
        <v>189.63827697030001</v>
      </c>
      <c r="F7" s="10">
        <f>AVERAGE('bcc-csm-1'!$I6,'bcc-csm1-1-m'!$I6,'BNU-ESM'!$I6,CanESM2!$I6,CCSM4!$I6,'CNRM-CM5'!$I6,'CSIRO-Mk3-6-0'!$I6,'GFDL-ESM2M'!$I6,'GFDL-ESM2G'!$I6,'HadGEM2-ES'!$I6,'HadGEM2-CC'!$I6,inmcm4!$I6,'IPSL-CM5A-LR'!$I6,'IPSL-CM5A-MR'!$I6,'IPSL-MC5B-LR'!$I6,MIROC5!$I6,'MIROC-ESM'!$I6,'MIROC-ESM-CHEM'!$I6,'MRI-CGCM3'!$I6,'NorESM1-M'!$I6)</f>
        <v>52.95121061599999</v>
      </c>
      <c r="G7" s="51">
        <f>AVERAGE('bcc-csm-1'!$J6,'bcc-csm1-1-m'!$J6,'BNU-ESM'!$J6,CanESM2!$J6,CCSM4!$J6,'CNRM-CM5'!$J6,'CSIRO-Mk3-6-0'!$J6,'GFDL-ESM2M'!$J6,'GFDL-ESM2G'!$J6,'HadGEM2-ES'!$J6,'HadGEM2-CC'!$J6,inmcm4!$J6,'IPSL-CM5A-LR'!$J6,'IPSL-CM5A-MR'!$J6,'IPSL-MC5B-LR'!$J6,MIROC5!$J6,'MIROC-ESM'!$J6,'MIROC-ESM-CHEM'!$J6,'MRI-CGCM3'!$J6,'NorESM1-M'!$J6)</f>
        <v>8.3226451717500011E-2</v>
      </c>
      <c r="H7" s="10">
        <f>AVERAGE('bcc-csm-1'!$K6,'bcc-csm1-1-m'!$K6,'BNU-ESM'!$K6,CanESM2!$K6,CCSM4!$K6,'CNRM-CM5'!$K6,'CSIRO-Mk3-6-0'!$K6,'GFDL-ESM2M'!$K6,'GFDL-ESM2G'!$K6,'HadGEM2-ES'!$K6,'HadGEM2-CC'!$K6,inmcm4!$K6,'IPSL-CM5A-LR'!$K6,'IPSL-CM5A-MR'!$K6,'IPSL-MC5B-LR'!$K6,MIROC5!$K6,'MIROC-ESM'!$K6,'MIROC-ESM-CHEM'!$K6,'MRI-CGCM3'!$K6,'NorESM1-M'!$K6)</f>
        <v>319.9550977385</v>
      </c>
      <c r="I7" s="10">
        <f>AVERAGE('bcc-csm-1'!$L6,'bcc-csm1-1-m'!$L6,'BNU-ESM'!$L6,CanESM2!$L6,CCSM4!$L6,'CNRM-CM5'!$L6,'CSIRO-Mk3-6-0'!$L6,'GFDL-ESM2M'!$L6,'GFDL-ESM2G'!$L6,'HadGEM2-ES'!$L6,'HadGEM2-CC'!$L6,inmcm4!$L6,'IPSL-CM5A-LR'!$L6,'IPSL-CM5A-MR'!$L6,'IPSL-MC5B-LR'!$L6,MIROC5!$L6,'MIROC-ESM'!$L6,'MIROC-ESM-CHEM'!$L6,'MRI-CGCM3'!$L6,'NorESM1-M'!$L6)</f>
        <v>102.56853894999999</v>
      </c>
      <c r="J7" s="51">
        <f>AVERAGE('bcc-csm-1'!$M6,'bcc-csm1-1-m'!$M6,'BNU-ESM'!$M6,CanESM2!$M6,CCSM4!$M6,'CNRM-CM5'!$M6,'CSIRO-Mk3-6-0'!$M6,'GFDL-ESM2M'!$M6,'GFDL-ESM2G'!$M6,'HadGEM2-ES'!$M6,'HadGEM2-CC'!$M6,inmcm4!$M6,'IPSL-CM5A-LR'!$M6,'IPSL-CM5A-MR'!$M6,'IPSL-MC5B-LR'!$M6,MIROC5!$M6,'MIROC-ESM'!$M6,'MIROC-ESM-CHEM'!$M6,'MRI-CGCM3'!$M6,'NorESM1-M'!$M6)</f>
        <v>0.17084274943399999</v>
      </c>
      <c r="K7" s="10">
        <f>MIN('bcc-csm-1'!$H6,'bcc-csm1-1-m'!$H6,'BNU-ESM'!$H6,CanESM2!$H6,CCSM4!$H6,'CNRM-CM5'!$H6,'CSIRO-Mk3-6-0'!$H6,'GFDL-ESM2M'!$H6,'GFDL-ESM2G'!$H6,'HadGEM2-ES'!$H6,'HadGEM2-CC'!$H6,inmcm4!$H6,'IPSL-CM5A-LR'!$H6,'IPSL-CM5A-MR'!$H6,'IPSL-MC5B-LR'!$H6,MIROC5!$H6,'MIROC-ESM'!$H6,'MIROC-ESM-CHEM'!$H6,'MRI-CGCM3'!$H6,'NorESM1-M'!$H6)</f>
        <v>-3.414678044</v>
      </c>
      <c r="L7" s="10">
        <f>MIN('bcc-csm-1'!$I6,'bcc-csm1-1-m'!$I6,'BNU-ESM'!$I6,CanESM2!$I6,CCSM4!$I6,'CNRM-CM5'!$I6,'CSIRO-Mk3-6-0'!$I6,'GFDL-ESM2M'!$I6,'GFDL-ESM2G'!$I6,'HadGEM2-ES'!$I6,'HadGEM2-CC'!$I6,inmcm4!$I6,'IPSL-CM5A-LR'!$I6,'IPSL-CM5A-MR'!$I6,'IPSL-MC5B-LR'!$I6,MIROC5!$I6,'MIROC-ESM'!$I6,'MIROC-ESM-CHEM'!$I6,'MRI-CGCM3'!$I6,'NorESM1-M'!$I6)</f>
        <v>-18.529245230000001</v>
      </c>
      <c r="M7" s="51">
        <f>MIN('bcc-csm-1'!$J6,'bcc-csm1-1-m'!$J6,'BNU-ESM'!$J6,CanESM2!$J6,CCSM4!$J6,'CNRM-CM5'!$J6,'CSIRO-Mk3-6-0'!$J6,'GFDL-ESM2M'!$J6,'GFDL-ESM2G'!$J6,'HadGEM2-ES'!$J6,'HadGEM2-CC'!$J6,inmcm4!$J6,'IPSL-CM5A-LR'!$J6,'IPSL-CM5A-MR'!$J6,'IPSL-MC5B-LR'!$J6,MIROC5!$J6,'MIROC-ESM'!$J6,'MIROC-ESM-CHEM'!$J6,'MRI-CGCM3'!$J6,'NorESM1-M'!$J6)</f>
        <v>-0.1128000076</v>
      </c>
      <c r="N7" s="10">
        <f>MIN('bcc-csm-1'!$K6,'bcc-csm1-1-m'!$K6,'BNU-ESM'!$K6,CanESM2!$K6,CCSM4!$K6,'CNRM-CM5'!$K6,'CSIRO-Mk3-6-0'!$K6,'GFDL-ESM2M'!$K6,'GFDL-ESM2G'!$K6,'HadGEM2-ES'!$K6,'HadGEM2-CC'!$K6,inmcm4!$K6,'IPSL-CM5A-LR'!$K6,'IPSL-CM5A-MR'!$K6,'IPSL-MC5B-LR'!$K6,MIROC5!$K6,'MIROC-ESM'!$K6,'MIROC-ESM-CHEM'!$K6,'MRI-CGCM3'!$K6,'NorESM1-M'!$K6)</f>
        <v>79.713602170000001</v>
      </c>
      <c r="O7" s="10">
        <f>MIN('bcc-csm-1'!$L6,'bcc-csm1-1-m'!$L6,'BNU-ESM'!$L6,CanESM2!$L6,CCSM4!$L6,'CNRM-CM5'!$L6,'CSIRO-Mk3-6-0'!$L6,'GFDL-ESM2M'!$L6,'GFDL-ESM2G'!$L6,'HadGEM2-ES'!$L6,'HadGEM2-CC'!$L6,inmcm4!$L6,'IPSL-CM5A-LR'!$L6,'IPSL-CM5A-MR'!$L6,'IPSL-MC5B-LR'!$L6,MIROC5!$L6,'MIROC-ESM'!$L6,'MIROC-ESM-CHEM'!$L6,'MRI-CGCM3'!$L6,'NorESM1-M'!$L6)</f>
        <v>10.18251433</v>
      </c>
      <c r="P7" s="51">
        <f>MIN('bcc-csm-1'!$M6,'bcc-csm1-1-m'!$M6,'BNU-ESM'!$M6,CanESM2!$M6,CCSM4!$M6,'CNRM-CM5'!$M6,'CSIRO-Mk3-6-0'!$M6,'GFDL-ESM2M'!$M6,'GFDL-ESM2G'!$M6,'HadGEM2-ES'!$M6,'HadGEM2-CC'!$M6,inmcm4!$M6,'IPSL-CM5A-LR'!$M6,'IPSL-CM5A-MR'!$M6,'IPSL-MC5B-LR'!$M6,MIROC5!$M6,'MIROC-ESM'!$M6,'MIROC-ESM-CHEM'!$M6,'MRI-CGCM3'!$M6,'NorESM1-M'!$M6)</f>
        <v>-2.9123423700000001E-2</v>
      </c>
      <c r="Q7" s="10">
        <f>MAX('bcc-csm-1'!$H6,'bcc-csm1-1-m'!$H6,'BNU-ESM'!$H6,CanESM2!$H6,CCSM4!$H6,'CNRM-CM5'!$H6,'CSIRO-Mk3-6-0'!$H6,'GFDL-ESM2M'!$H6,'GFDL-ESM2G'!$H6,'HadGEM2-ES'!$H6,'HadGEM2-CC'!$H6,inmcm4!$H6,'IPSL-CM5A-LR'!$H6,'IPSL-CM5A-MR'!$H6,'IPSL-MC5B-LR'!$H6,MIROC5!$H6,'MIROC-ESM'!$H6,'MIROC-ESM-CHEM'!$H6,'MRI-CGCM3'!$H6,'NorESM1-M'!$H6)</f>
        <v>322.32366400000001</v>
      </c>
      <c r="R7" s="10">
        <f>MAX('bcc-csm-1'!$I6,'bcc-csm1-1-m'!$I6,'BNU-ESM'!$I6,CanESM2!$I6,CCSM4!$I6,'CNRM-CM5'!$I6,'CSIRO-Mk3-6-0'!$I6,'GFDL-ESM2M'!$I6,'GFDL-ESM2G'!$I6,'HadGEM2-ES'!$I6,'HadGEM2-CC'!$I6,inmcm4!$I6,'IPSL-CM5A-LR'!$I6,'IPSL-CM5A-MR'!$I6,'IPSL-MC5B-LR'!$I6,MIROC5!$I6,'MIROC-ESM'!$I6,'MIROC-ESM-CHEM'!$I6,'MRI-CGCM3'!$I6,'NorESM1-M'!$I6)</f>
        <v>96.976433130000004</v>
      </c>
      <c r="S7" s="51">
        <f>MAX('bcc-csm-1'!$J6,'bcc-csm1-1-m'!$J6,'BNU-ESM'!$J6,CanESM2!$J6,CCSM4!$J6,'CNRM-CM5'!$J6,'CSIRO-Mk3-6-0'!$J6,'GFDL-ESM2M'!$J6,'GFDL-ESM2G'!$J6,'HadGEM2-ES'!$J6,'HadGEM2-CC'!$J6,inmcm4!$J6,'IPSL-CM5A-LR'!$J6,'IPSL-CM5A-MR'!$J6,'IPSL-MC5B-LR'!$J6,MIROC5!$J6,'MIROC-ESM'!$J6,'MIROC-ESM-CHEM'!$J6,'MRI-CGCM3'!$J6,'NorESM1-M'!$J6)</f>
        <v>0.22312954030000001</v>
      </c>
      <c r="T7" s="10">
        <f>MAX('bcc-csm-1'!$K6,'bcc-csm1-1-m'!$K6,'BNU-ESM'!$K6,CanESM2!$K6,CCSM4!$K6,'CNRM-CM5'!$K6,'CSIRO-Mk3-6-0'!$K6,'GFDL-ESM2M'!$K6,'GFDL-ESM2G'!$K6,'HadGEM2-ES'!$K6,'HadGEM2-CC'!$K6,inmcm4!$K6,'IPSL-CM5A-LR'!$K6,'IPSL-CM5A-MR'!$K6,'IPSL-MC5B-LR'!$K6,MIROC5!$K6,'MIROC-ESM'!$K6,'MIROC-ESM-CHEM'!$K6,'MRI-CGCM3'!$K6,'NorESM1-M'!$K6)</f>
        <v>499.66346929999997</v>
      </c>
      <c r="U7" s="10">
        <f>MAX('bcc-csm-1'!$L6,'bcc-csm1-1-m'!$L6,'BNU-ESM'!$L6,CanESM2!$L6,CCSM4!$L6,'CNRM-CM5'!$L6,'CSIRO-Mk3-6-0'!$L6,'GFDL-ESM2M'!$L6,'GFDL-ESM2G'!$L6,'HadGEM2-ES'!$L6,'HadGEM2-CC'!$L6,inmcm4!$L6,'IPSL-CM5A-LR'!$L6,'IPSL-CM5A-MR'!$L6,'IPSL-MC5B-LR'!$L6,MIROC5!$L6,'MIROC-ESM'!$L6,'MIROC-ESM-CHEM'!$L6,'MRI-CGCM3'!$L6,'NorESM1-M'!$L6)</f>
        <v>177.68161169999999</v>
      </c>
      <c r="V7" s="51">
        <f>MAX('bcc-csm-1'!$M6,'bcc-csm1-1-m'!$M6,'BNU-ESM'!$M6,CanESM2!$M6,CCSM4!$M6,'CNRM-CM5'!$M6,'CSIRO-Mk3-6-0'!$M6,'GFDL-ESM2M'!$M6,'GFDL-ESM2G'!$M6,'HadGEM2-ES'!$M6,'HadGEM2-CC'!$M6,inmcm4!$M6,'IPSL-CM5A-LR'!$M6,'IPSL-CM5A-MR'!$M6,'IPSL-MC5B-LR'!$M6,MIROC5!$M6,'MIROC-ESM'!$M6,'MIROC-ESM-CHEM'!$M6,'MRI-CGCM3'!$M6,'NorESM1-M'!$M6)</f>
        <v>0.35761329130000002</v>
      </c>
      <c r="W7" s="10">
        <f>STDEV('bcc-csm-1'!$H6,'bcc-csm1-1-m'!$H6,'BNU-ESM'!$H6,CanESM2!$H6,CCSM4!$H6,'CNRM-CM5'!$H6,'CSIRO-Mk3-6-0'!$H6,'GFDL-ESM2M'!$H6,'GFDL-ESM2G'!$H6,'HadGEM2-ES'!$H6,'HadGEM2-CC'!$H6,inmcm4!$H6,'IPSL-CM5A-LR'!$H6,'IPSL-CM5A-MR'!$H6,'IPSL-MC5B-LR'!$H6,MIROC5!$H6,'MIROC-ESM'!$H6,'MIROC-ESM-CHEM'!$H6,'MRI-CGCM3'!$H6,'NorESM1-M'!$H6)</f>
        <v>79.004338267514115</v>
      </c>
      <c r="X7" s="10">
        <f>STDEV('bcc-csm-1'!$I6,'bcc-csm1-1-m'!$I6,'BNU-ESM'!$I6,CanESM2!$I6,CCSM4!$I6,'CNRM-CM5'!$I6,'CSIRO-Mk3-6-0'!$I6,'GFDL-ESM2M'!$I6,'GFDL-ESM2G'!$I6,'HadGEM2-ES'!$I6,'HadGEM2-CC'!$I6,inmcm4!$I6,'IPSL-CM5A-LR'!$I6,'IPSL-CM5A-MR'!$I6,'IPSL-MC5B-LR'!$I6,MIROC5!$I6,'MIROC-ESM'!$I6,'MIROC-ESM-CHEM'!$I6,'MRI-CGCM3'!$I6,'NorESM1-M'!$I6)</f>
        <v>26.973087272472647</v>
      </c>
      <c r="Y7" s="51">
        <f>STDEV('bcc-csm-1'!$J6,'bcc-csm1-1-m'!$J6,'BNU-ESM'!$J6,CanESM2!$J6,CCSM4!$J6,'CNRM-CM5'!$J6,'CSIRO-Mk3-6-0'!$J6,'GFDL-ESM2M'!$J6,'GFDL-ESM2G'!$J6,'HadGEM2-ES'!$J6,'HadGEM2-CC'!$J6,inmcm4!$J6,'IPSL-CM5A-LR'!$J6,'IPSL-CM5A-MR'!$J6,'IPSL-MC5B-LR'!$J6,MIROC5!$J6,'MIROC-ESM'!$J6,'MIROC-ESM-CHEM'!$J6,'MRI-CGCM3'!$J6,'NorESM1-M'!$J6)</f>
        <v>6.8161337753630327E-2</v>
      </c>
      <c r="Z7" s="10">
        <f>STDEV('bcc-csm-1'!$K6,'bcc-csm1-1-m'!$K6,'BNU-ESM'!$K6,CanESM2!$K6,CCSM4!$K6,'CNRM-CM5'!$K6,'CSIRO-Mk3-6-0'!$K6,'GFDL-ESM2M'!$K6,'GFDL-ESM2G'!$K6,'HadGEM2-ES'!$K6,'HadGEM2-CC'!$K6,inmcm4!$K6,'IPSL-CM5A-LR'!$K6,'IPSL-CM5A-MR'!$K6,'IPSL-MC5B-LR'!$K6,MIROC5!$K6,'MIROC-ESM'!$K6,'MIROC-ESM-CHEM'!$K6,'MRI-CGCM3'!$K6,'NorESM1-M'!$K6)</f>
        <v>127.22355813655928</v>
      </c>
      <c r="AA7" s="10">
        <f>STDEV('bcc-csm-1'!$L6,'bcc-csm1-1-m'!$L6,'BNU-ESM'!$L6,CanESM2!$L6,CCSM4!$L6,'CNRM-CM5'!$L6,'CSIRO-Mk3-6-0'!$L6,'GFDL-ESM2M'!$L6,'GFDL-ESM2G'!$L6,'HadGEM2-ES'!$L6,'HadGEM2-CC'!$L6,inmcm4!$L6,'IPSL-CM5A-LR'!$L6,'IPSL-CM5A-MR'!$L6,'IPSL-MC5B-LR'!$L6,MIROC5!$L6,'MIROC-ESM'!$L6,'MIROC-ESM-CHEM'!$L6,'MRI-CGCM3'!$L6,'NorESM1-M'!$L6)</f>
        <v>54.706755738707564</v>
      </c>
      <c r="AB7" s="51">
        <f>STDEV('bcc-csm-1'!$M6,'bcc-csm1-1-m'!$M6,'BNU-ESM'!$M6,CanESM2!$M6,CCSM4!$M6,'CNRM-CM5'!$M6,'CSIRO-Mk3-6-0'!$M6,'GFDL-ESM2M'!$M6,'GFDL-ESM2G'!$M6,'HadGEM2-ES'!$M6,'HadGEM2-CC'!$M6,inmcm4!$M6,'IPSL-CM5A-LR'!$M6,'IPSL-CM5A-MR'!$M6,'IPSL-MC5B-LR'!$M6,MIROC5!$M6,'MIROC-ESM'!$M6,'MIROC-ESM-CHEM'!$M6,'MRI-CGCM3'!$M6,'NorESM1-M'!$M6)</f>
        <v>0.11361283484230991</v>
      </c>
      <c r="AC7" s="10">
        <f t="shared" ref="AC7:AH7" si="22">E7-(3*W7)</f>
        <v>-47.374737832242317</v>
      </c>
      <c r="AD7" s="10">
        <f t="shared" si="22"/>
        <v>-27.968051201417957</v>
      </c>
      <c r="AE7" s="51">
        <f t="shared" si="22"/>
        <v>-0.12125756154339098</v>
      </c>
      <c r="AF7" s="10">
        <f t="shared" si="22"/>
        <v>-61.715576671177814</v>
      </c>
      <c r="AG7" s="10">
        <f t="shared" si="22"/>
        <v>-61.551728266122709</v>
      </c>
      <c r="AH7" s="54">
        <f t="shared" si="22"/>
        <v>-0.16999575509292977</v>
      </c>
      <c r="AI7" s="10">
        <f t="shared" ref="AI7:AN7" si="23">E7+(3*W7)</f>
        <v>426.65129177284234</v>
      </c>
      <c r="AJ7" s="10">
        <f t="shared" si="23"/>
        <v>133.87047243341794</v>
      </c>
      <c r="AK7" s="54">
        <f t="shared" si="23"/>
        <v>0.28771046497839103</v>
      </c>
      <c r="AL7" s="10">
        <f t="shared" si="23"/>
        <v>701.62577214817782</v>
      </c>
      <c r="AM7" s="10">
        <f t="shared" si="23"/>
        <v>266.68880616612267</v>
      </c>
      <c r="AN7" s="54">
        <f t="shared" si="23"/>
        <v>0.51168125396092978</v>
      </c>
      <c r="AO7" s="10">
        <f>AVERAGE('bcc-csm-1'!$E6,'bcc-csm1-1-m'!$E6,'BNU-ESM'!$E6,CanESM2!$E6,CCSM4!$E6,'CNRM-CM5'!$E6,'CSIRO-Mk3-6-0'!$E6,'GFDL-ESM2M'!$E6,'GFDL-ESM2G'!$E6,'HadGEM2-ES'!$E6,'HadGEM2-CC'!$E6,inmcm4!$E6,'IPSL-CM5A-LR'!$E6,'IPSL-CM5A-MR'!$E6,'IPSL-MC5B-LR'!$E6,MIROC5!$E6,'MIROC-ESM'!$E6,'MIROC-ESM-CHEM'!$E6,'MRI-CGCM3'!$E6,'NorESM1-M'!$E6)</f>
        <v>1548.9673888</v>
      </c>
      <c r="AP7" s="10">
        <f>AVERAGE('bcc-csm-1'!$F6,'bcc-csm1-1-m'!$F6,'BNU-ESM'!$F6,CanESM2!$F6,CCSM4!$F6,'CNRM-CM5'!$F6,'CSIRO-Mk3-6-0'!$F6,'GFDL-ESM2M'!$F6,'GFDL-ESM2G'!$F6,'HadGEM2-ES'!$F6,'HadGEM2-CC'!$F6,inmcm4!$F6,'IPSL-CM5A-LR'!$F6,'IPSL-CM5A-MR'!$F6,'IPSL-MC5B-LR'!$F6,MIROC5!$F6,'MIROC-ESM'!$F6,'MIROC-ESM-CHEM'!$F6,'MRI-CGCM3'!$F6,'NorESM1-M'!$F6)</f>
        <v>91.811077465500006</v>
      </c>
      <c r="AQ7" s="17">
        <f>AVERAGE('bcc-csm-1'!$G6,'bcc-csm1-1-m'!$G6,'BNU-ESM'!$G6,CanESM2!$G6,CCSM4!$G6,'CNRM-CM5'!$G6,'CSIRO-Mk3-6-0'!$G6,'GFDL-ESM2M'!$G6,'GFDL-ESM2G'!$G6,'HadGEM2-ES'!$G6,'HadGEM2-CC'!$G6,inmcm4!$G6,'IPSL-CM5A-LR'!$G6,'IPSL-CM5A-MR'!$G6,'IPSL-MC5B-LR'!$G6,MIROC5!$G6,'MIROC-ESM'!$G6,'MIROC-ESM-CHEM'!$G6,'MRI-CGCM3'!$G6,'NorESM1-M'!$G6)</f>
        <v>0.87547680288499996</v>
      </c>
      <c r="AR7" s="58">
        <f t="shared" si="12"/>
        <v>0.12242883765113649</v>
      </c>
      <c r="AS7" s="56">
        <f t="shared" si="13"/>
        <v>0.57674097807966096</v>
      </c>
      <c r="AT7" s="60">
        <f t="shared" si="14"/>
        <v>9.5064142697145096E-2</v>
      </c>
      <c r="AU7" s="56">
        <f t="shared" si="15"/>
        <v>0.20656025430359273</v>
      </c>
      <c r="AV7" s="56">
        <f t="shared" si="16"/>
        <v>1.1171695375053443</v>
      </c>
      <c r="AW7" s="60">
        <f t="shared" si="17"/>
        <v>0.1951425199057403</v>
      </c>
    </row>
    <row r="8" spans="1:49" ht="12.75" x14ac:dyDescent="0.35">
      <c r="A8" s="7" t="str">
        <f>IF(AND(B8='bcc-csm-1'!C7, B8='bcc-csm1-1-m'!C7,B8='BNU-ESM'!C7, B8=CanESM2!C7, B8=CCSM4!C7, B8='CNRM-CM5'!C7, B8='CSIRO-Mk3-6-0'!C7, B8='GFDL-ESM2M'!C7, B8='GFDL-ESM2G'!C7, B8='HadGEM2-ES'!C7, B8='HadGEM2-CC'!C7, B8=inmcm4!C7, B8='IPSL-CM5A-LR'!C7, B8='IPSL-CM5A-MR'!C7, B8='IPSL-MC5B-LR'!C7, B8=MIROC5!C7, B8='MIROC-ESM'!C7, B8='MIROC-ESM-CHEM'!C7, B8='MRI-CGCM3'!C7, B8='NorESM1-M'!C7), "Yes", "No")</f>
        <v>Yes</v>
      </c>
      <c r="B8" s="7">
        <v>27007</v>
      </c>
      <c r="C8" s="7" t="str">
        <f>VLOOKUP(B8, 'County name'!$A$2:$B$89, 2, FALSE)</f>
        <v>Beltrami</v>
      </c>
      <c r="D8" s="8" t="s">
        <v>97</v>
      </c>
      <c r="E8" s="10">
        <f>AVERAGE('bcc-csm-1'!$H7,'bcc-csm1-1-m'!$H7,'BNU-ESM'!$H7,CanESM2!$H7,CCSM4!$H7,'CNRM-CM5'!$H7,'CSIRO-Mk3-6-0'!$H7,'GFDL-ESM2M'!$H7,'GFDL-ESM2G'!$H7,'HadGEM2-ES'!$H7,'HadGEM2-CC'!$H7,inmcm4!$H7,'IPSL-CM5A-LR'!$H7,'IPSL-CM5A-MR'!$H7,'IPSL-MC5B-LR'!$H7,MIROC5!$H7,'MIROC-ESM'!$H7,'MIROC-ESM-CHEM'!$H7,'MRI-CGCM3'!$H7,'NorESM1-M'!$H7)</f>
        <v>180.99906726649996</v>
      </c>
      <c r="F8" s="10">
        <f>AVERAGE('bcc-csm-1'!$I7,'bcc-csm1-1-m'!$I7,'BNU-ESM'!$I7,CanESM2!$I7,CCSM4!$I7,'CNRM-CM5'!$I7,'CSIRO-Mk3-6-0'!$I7,'GFDL-ESM2M'!$I7,'GFDL-ESM2G'!$I7,'HadGEM2-ES'!$I7,'HadGEM2-CC'!$I7,inmcm4!$I7,'IPSL-CM5A-LR'!$I7,'IPSL-CM5A-MR'!$I7,'IPSL-MC5B-LR'!$I7,MIROC5!$I7,'MIROC-ESM'!$I7,'MIROC-ESM-CHEM'!$I7,'MRI-CGCM3'!$I7,'NorESM1-M'!$I7)</f>
        <v>41.965333082950011</v>
      </c>
      <c r="G8" s="51">
        <f>AVERAGE('bcc-csm-1'!$J7,'bcc-csm1-1-m'!$J7,'BNU-ESM'!$J7,CanESM2!$J7,CCSM4!$J7,'CNRM-CM5'!$J7,'CSIRO-Mk3-6-0'!$J7,'GFDL-ESM2M'!$J7,'GFDL-ESM2G'!$J7,'HadGEM2-ES'!$J7,'HadGEM2-CC'!$J7,inmcm4!$J7,'IPSL-CM5A-LR'!$J7,'IPSL-CM5A-MR'!$J7,'IPSL-MC5B-LR'!$J7,MIROC5!$J7,'MIROC-ESM'!$J7,'MIROC-ESM-CHEM'!$J7,'MRI-CGCM3'!$J7,'NorESM1-M'!$J7)</f>
        <v>7.2509843505500007E-2</v>
      </c>
      <c r="H8" s="10">
        <f>AVERAGE('bcc-csm-1'!$K7,'bcc-csm1-1-m'!$K7,'BNU-ESM'!$K7,CanESM2!$K7,CCSM4!$K7,'CNRM-CM5'!$K7,'CSIRO-Mk3-6-0'!$K7,'GFDL-ESM2M'!$K7,'GFDL-ESM2G'!$K7,'HadGEM2-ES'!$K7,'HadGEM2-CC'!$K7,inmcm4!$K7,'IPSL-CM5A-LR'!$K7,'IPSL-CM5A-MR'!$K7,'IPSL-MC5B-LR'!$K7,MIROC5!$K7,'MIROC-ESM'!$K7,'MIROC-ESM-CHEM'!$K7,'MRI-CGCM3'!$K7,'NorESM1-M'!$K7)</f>
        <v>306.77418518949997</v>
      </c>
      <c r="I8" s="10">
        <f>AVERAGE('bcc-csm-1'!$L7,'bcc-csm1-1-m'!$L7,'BNU-ESM'!$L7,CanESM2!$L7,CCSM4!$L7,'CNRM-CM5'!$L7,'CSIRO-Mk3-6-0'!$L7,'GFDL-ESM2M'!$L7,'GFDL-ESM2G'!$L7,'HadGEM2-ES'!$L7,'HadGEM2-CC'!$L7,inmcm4!$L7,'IPSL-CM5A-LR'!$L7,'IPSL-CM5A-MR'!$L7,'IPSL-MC5B-LR'!$L7,MIROC5!$L7,'MIROC-ESM'!$L7,'MIROC-ESM-CHEM'!$L7,'MRI-CGCM3'!$L7,'NorESM1-M'!$L7)</f>
        <v>83.47638682432499</v>
      </c>
      <c r="J8" s="51">
        <f>AVERAGE('bcc-csm-1'!$M7,'bcc-csm1-1-m'!$M7,'BNU-ESM'!$M7,CanESM2!$M7,CCSM4!$M7,'CNRM-CM5'!$M7,'CSIRO-Mk3-6-0'!$M7,'GFDL-ESM2M'!$M7,'GFDL-ESM2G'!$M7,'HadGEM2-ES'!$M7,'HadGEM2-CC'!$M7,inmcm4!$M7,'IPSL-CM5A-LR'!$M7,'IPSL-CM5A-MR'!$M7,'IPSL-MC5B-LR'!$M7,MIROC5!$M7,'MIROC-ESM'!$M7,'MIROC-ESM-CHEM'!$M7,'MRI-CGCM3'!$M7,'NorESM1-M'!$M7)</f>
        <v>0.14946553537399998</v>
      </c>
      <c r="K8" s="10">
        <f>MIN('bcc-csm-1'!$H7,'bcc-csm1-1-m'!$H7,'BNU-ESM'!$H7,CanESM2!$H7,CCSM4!$H7,'CNRM-CM5'!$H7,'CSIRO-Mk3-6-0'!$H7,'GFDL-ESM2M'!$H7,'GFDL-ESM2G'!$H7,'HadGEM2-ES'!$H7,'HadGEM2-CC'!$H7,inmcm4!$H7,'IPSL-CM5A-LR'!$H7,'IPSL-CM5A-MR'!$H7,'IPSL-MC5B-LR'!$H7,MIROC5!$H7,'MIROC-ESM'!$H7,'MIROC-ESM-CHEM'!$H7,'MRI-CGCM3'!$H7,'NorESM1-M'!$H7)</f>
        <v>-12.569472340000001</v>
      </c>
      <c r="L8" s="10">
        <f>MIN('bcc-csm-1'!$I7,'bcc-csm1-1-m'!$I7,'BNU-ESM'!$I7,CanESM2!$I7,CCSM4!$I7,'CNRM-CM5'!$I7,'CSIRO-Mk3-6-0'!$I7,'GFDL-ESM2M'!$I7,'GFDL-ESM2G'!$I7,'HadGEM2-ES'!$I7,'HadGEM2-CC'!$I7,inmcm4!$I7,'IPSL-CM5A-LR'!$I7,'IPSL-CM5A-MR'!$I7,'IPSL-MC5B-LR'!$I7,MIROC5!$I7,'MIROC-ESM'!$I7,'MIROC-ESM-CHEM'!$I7,'MRI-CGCM3'!$I7,'NorESM1-M'!$I7)</f>
        <v>-20.33239708</v>
      </c>
      <c r="M8" s="51">
        <f>MIN('bcc-csm-1'!$J7,'bcc-csm1-1-m'!$J7,'BNU-ESM'!$J7,CanESM2!$J7,CCSM4!$J7,'CNRM-CM5'!$J7,'CSIRO-Mk3-6-0'!$J7,'GFDL-ESM2M'!$J7,'GFDL-ESM2G'!$J7,'HadGEM2-ES'!$J7,'HadGEM2-CC'!$J7,inmcm4!$J7,'IPSL-CM5A-LR'!$J7,'IPSL-CM5A-MR'!$J7,'IPSL-MC5B-LR'!$J7,MIROC5!$J7,'MIROC-ESM'!$J7,'MIROC-ESM-CHEM'!$J7,'MRI-CGCM3'!$J7,'NorESM1-M'!$J7)</f>
        <v>-0.1230146615</v>
      </c>
      <c r="N8" s="10">
        <f>MIN('bcc-csm-1'!$K7,'bcc-csm1-1-m'!$K7,'BNU-ESM'!$K7,CanESM2!$K7,CCSM4!$K7,'CNRM-CM5'!$K7,'CSIRO-Mk3-6-0'!$K7,'GFDL-ESM2M'!$K7,'GFDL-ESM2G'!$K7,'HadGEM2-ES'!$K7,'HadGEM2-CC'!$K7,inmcm4!$K7,'IPSL-CM5A-LR'!$K7,'IPSL-CM5A-MR'!$K7,'IPSL-MC5B-LR'!$K7,MIROC5!$K7,'MIROC-ESM'!$K7,'MIROC-ESM-CHEM'!$K7,'MRI-CGCM3'!$K7,'NorESM1-M'!$K7)</f>
        <v>88.757984590000007</v>
      </c>
      <c r="O8" s="10">
        <f>MIN('bcc-csm-1'!$L7,'bcc-csm1-1-m'!$L7,'BNU-ESM'!$L7,CanESM2!$L7,CCSM4!$L7,'CNRM-CM5'!$L7,'CSIRO-Mk3-6-0'!$L7,'GFDL-ESM2M'!$L7,'GFDL-ESM2G'!$L7,'HadGEM2-ES'!$L7,'HadGEM2-CC'!$L7,inmcm4!$L7,'IPSL-CM5A-LR'!$L7,'IPSL-CM5A-MR'!$L7,'IPSL-MC5B-LR'!$L7,MIROC5!$L7,'MIROC-ESM'!$L7,'MIROC-ESM-CHEM'!$L7,'MRI-CGCM3'!$L7,'NorESM1-M'!$L7)</f>
        <v>-3.9902019499999997E-2</v>
      </c>
      <c r="P8" s="51">
        <f>MIN('bcc-csm-1'!$M7,'bcc-csm1-1-m'!$M7,'BNU-ESM'!$M7,CanESM2!$M7,CCSM4!$M7,'CNRM-CM5'!$M7,'CSIRO-Mk3-6-0'!$M7,'GFDL-ESM2M'!$M7,'GFDL-ESM2G'!$M7,'HadGEM2-ES'!$M7,'HadGEM2-CC'!$M7,inmcm4!$M7,'IPSL-CM5A-LR'!$M7,'IPSL-CM5A-MR'!$M7,'IPSL-MC5B-LR'!$M7,MIROC5!$M7,'MIROC-ESM'!$M7,'MIROC-ESM-CHEM'!$M7,'MRI-CGCM3'!$M7,'NorESM1-M'!$M7)</f>
        <v>-5.0682300130000003E-2</v>
      </c>
      <c r="Q8" s="10">
        <f>MAX('bcc-csm-1'!$H7,'bcc-csm1-1-m'!$H7,'BNU-ESM'!$H7,CanESM2!$H7,CCSM4!$H7,'CNRM-CM5'!$H7,'CSIRO-Mk3-6-0'!$H7,'GFDL-ESM2M'!$H7,'GFDL-ESM2G'!$H7,'HadGEM2-ES'!$H7,'HadGEM2-CC'!$H7,inmcm4!$H7,'IPSL-CM5A-LR'!$H7,'IPSL-CM5A-MR'!$H7,'IPSL-MC5B-LR'!$H7,MIROC5!$H7,'MIROC-ESM'!$H7,'MIROC-ESM-CHEM'!$H7,'MRI-CGCM3'!$H7,'NorESM1-M'!$H7)</f>
        <v>314.55252569999999</v>
      </c>
      <c r="R8" s="10">
        <f>MAX('bcc-csm-1'!$I7,'bcc-csm1-1-m'!$I7,'BNU-ESM'!$I7,CanESM2!$I7,CCSM4!$I7,'CNRM-CM5'!$I7,'CSIRO-Mk3-6-0'!$I7,'GFDL-ESM2M'!$I7,'GFDL-ESM2G'!$I7,'HadGEM2-ES'!$I7,'HadGEM2-CC'!$I7,inmcm4!$I7,'IPSL-CM5A-LR'!$I7,'IPSL-CM5A-MR'!$I7,'IPSL-MC5B-LR'!$I7,MIROC5!$I7,'MIROC-ESM'!$I7,'MIROC-ESM-CHEM'!$I7,'MRI-CGCM3'!$I7,'NorESM1-M'!$I7)</f>
        <v>77.562996630000001</v>
      </c>
      <c r="S8" s="51">
        <f>MAX('bcc-csm-1'!$J7,'bcc-csm1-1-m'!$J7,'BNU-ESM'!$J7,CanESM2!$J7,CCSM4!$J7,'CNRM-CM5'!$J7,'CSIRO-Mk3-6-0'!$J7,'GFDL-ESM2M'!$J7,'GFDL-ESM2G'!$J7,'HadGEM2-ES'!$J7,'HadGEM2-CC'!$J7,inmcm4!$J7,'IPSL-CM5A-LR'!$J7,'IPSL-CM5A-MR'!$J7,'IPSL-MC5B-LR'!$J7,MIROC5!$J7,'MIROC-ESM'!$J7,'MIROC-ESM-CHEM'!$J7,'MRI-CGCM3'!$J7,'NorESM1-M'!$J7)</f>
        <v>0.19159767480000001</v>
      </c>
      <c r="T8" s="10">
        <f>MAX('bcc-csm-1'!$K7,'bcc-csm1-1-m'!$K7,'BNU-ESM'!$K7,CanESM2!$K7,CCSM4!$K7,'CNRM-CM5'!$K7,'CSIRO-Mk3-6-0'!$K7,'GFDL-ESM2M'!$K7,'GFDL-ESM2G'!$K7,'HadGEM2-ES'!$K7,'HadGEM2-CC'!$K7,inmcm4!$K7,'IPSL-CM5A-LR'!$K7,'IPSL-CM5A-MR'!$K7,'IPSL-MC5B-LR'!$K7,MIROC5!$K7,'MIROC-ESM'!$K7,'MIROC-ESM-CHEM'!$K7,'MRI-CGCM3'!$K7,'NorESM1-M'!$K7)</f>
        <v>488.07112039999998</v>
      </c>
      <c r="U8" s="10">
        <f>MAX('bcc-csm-1'!$L7,'bcc-csm1-1-m'!$L7,'BNU-ESM'!$L7,CanESM2!$L7,CCSM4!$L7,'CNRM-CM5'!$L7,'CSIRO-Mk3-6-0'!$L7,'GFDL-ESM2M'!$L7,'GFDL-ESM2G'!$L7,'HadGEM2-ES'!$L7,'HadGEM2-CC'!$L7,inmcm4!$L7,'IPSL-CM5A-LR'!$L7,'IPSL-CM5A-MR'!$L7,'IPSL-MC5B-LR'!$L7,MIROC5!$L7,'MIROC-ESM'!$L7,'MIROC-ESM-CHEM'!$L7,'MRI-CGCM3'!$L7,'NorESM1-M'!$L7)</f>
        <v>154.31011710000001</v>
      </c>
      <c r="V8" s="51">
        <f>MAX('bcc-csm-1'!$M7,'bcc-csm1-1-m'!$M7,'BNU-ESM'!$M7,CanESM2!$M7,CCSM4!$M7,'CNRM-CM5'!$M7,'CSIRO-Mk3-6-0'!$M7,'GFDL-ESM2M'!$M7,'GFDL-ESM2G'!$M7,'HadGEM2-ES'!$M7,'HadGEM2-CC'!$M7,inmcm4!$M7,'IPSL-CM5A-LR'!$M7,'IPSL-CM5A-MR'!$M7,'IPSL-MC5B-LR'!$M7,MIROC5!$M7,'MIROC-ESM'!$M7,'MIROC-ESM-CHEM'!$M7,'MRI-CGCM3'!$M7,'NorESM1-M'!$M7)</f>
        <v>0.34392930649999998</v>
      </c>
      <c r="W8" s="10">
        <f>STDEV('bcc-csm-1'!$H7,'bcc-csm1-1-m'!$H7,'BNU-ESM'!$H7,CanESM2!$H7,CCSM4!$H7,'CNRM-CM5'!$H7,'CSIRO-Mk3-6-0'!$H7,'GFDL-ESM2M'!$H7,'GFDL-ESM2G'!$H7,'HadGEM2-ES'!$H7,'HadGEM2-CC'!$H7,inmcm4!$H7,'IPSL-CM5A-LR'!$H7,'IPSL-CM5A-MR'!$H7,'IPSL-MC5B-LR'!$H7,MIROC5!$H7,'MIROC-ESM'!$H7,'MIROC-ESM-CHEM'!$H7,'MRI-CGCM3'!$H7,'NorESM1-M'!$H7)</f>
        <v>78.866660918489799</v>
      </c>
      <c r="X8" s="10">
        <f>STDEV('bcc-csm-1'!$I7,'bcc-csm1-1-m'!$I7,'BNU-ESM'!$I7,CanESM2!$I7,CCSM4!$I7,'CNRM-CM5'!$I7,'CSIRO-Mk3-6-0'!$I7,'GFDL-ESM2M'!$I7,'GFDL-ESM2G'!$I7,'HadGEM2-ES'!$I7,'HadGEM2-CC'!$I7,inmcm4!$I7,'IPSL-CM5A-LR'!$I7,'IPSL-CM5A-MR'!$I7,'IPSL-MC5B-LR'!$I7,MIROC5!$I7,'MIROC-ESM'!$I7,'MIROC-ESM-CHEM'!$I7,'MRI-CGCM3'!$I7,'NorESM1-M'!$I7)</f>
        <v>22.657623563041703</v>
      </c>
      <c r="Y8" s="51">
        <f>STDEV('bcc-csm-1'!$J7,'bcc-csm1-1-m'!$J7,'BNU-ESM'!$J7,CanESM2!$J7,CCSM4!$J7,'CNRM-CM5'!$J7,'CSIRO-Mk3-6-0'!$J7,'GFDL-ESM2M'!$J7,'GFDL-ESM2G'!$J7,'HadGEM2-ES'!$J7,'HadGEM2-CC'!$J7,inmcm4!$J7,'IPSL-CM5A-LR'!$J7,'IPSL-CM5A-MR'!$J7,'IPSL-MC5B-LR'!$J7,MIROC5!$J7,'MIROC-ESM'!$J7,'MIROC-ESM-CHEM'!$J7,'MRI-CGCM3'!$J7,'NorESM1-M'!$J7)</f>
        <v>6.2655886474459258E-2</v>
      </c>
      <c r="Z8" s="10">
        <f>STDEV('bcc-csm-1'!$K7,'bcc-csm1-1-m'!$K7,'BNU-ESM'!$K7,CanESM2!$K7,CCSM4!$K7,'CNRM-CM5'!$K7,'CSIRO-Mk3-6-0'!$K7,'GFDL-ESM2M'!$K7,'GFDL-ESM2G'!$K7,'HadGEM2-ES'!$K7,'HadGEM2-CC'!$K7,inmcm4!$K7,'IPSL-CM5A-LR'!$K7,'IPSL-CM5A-MR'!$K7,'IPSL-MC5B-LR'!$K7,MIROC5!$K7,'MIROC-ESM'!$K7,'MIROC-ESM-CHEM'!$K7,'MRI-CGCM3'!$K7,'NorESM1-M'!$K7)</f>
        <v>126.16324033970226</v>
      </c>
      <c r="AA8" s="10">
        <f>STDEV('bcc-csm-1'!$L7,'bcc-csm1-1-m'!$L7,'BNU-ESM'!$L7,CanESM2!$L7,CCSM4!$L7,'CNRM-CM5'!$L7,'CSIRO-Mk3-6-0'!$L7,'GFDL-ESM2M'!$L7,'GFDL-ESM2G'!$L7,'HadGEM2-ES'!$L7,'HadGEM2-CC'!$L7,inmcm4!$L7,'IPSL-CM5A-LR'!$L7,'IPSL-CM5A-MR'!$L7,'IPSL-MC5B-LR'!$L7,MIROC5!$L7,'MIROC-ESM'!$L7,'MIROC-ESM-CHEM'!$L7,'MRI-CGCM3'!$L7,'NorESM1-M'!$L7)</f>
        <v>48.463571174506853</v>
      </c>
      <c r="AB8" s="51">
        <f>STDEV('bcc-csm-1'!$M7,'bcc-csm1-1-m'!$M7,'BNU-ESM'!$M7,CanESM2!$M7,CCSM4!$M7,'CNRM-CM5'!$M7,'CSIRO-Mk3-6-0'!$M7,'GFDL-ESM2M'!$M7,'GFDL-ESM2G'!$M7,'HadGEM2-ES'!$M7,'HadGEM2-CC'!$M7,inmcm4!$M7,'IPSL-CM5A-LR'!$M7,'IPSL-CM5A-MR'!$M7,'IPSL-MC5B-LR'!$M7,MIROC5!$M7,'MIROC-ESM'!$M7,'MIROC-ESM-CHEM'!$M7,'MRI-CGCM3'!$M7,'NorESM1-M'!$M7)</f>
        <v>0.10674980404380889</v>
      </c>
      <c r="AC8" s="10">
        <f t="shared" ref="AC8:AH8" si="24">E8-(3*W8)</f>
        <v>-55.600915488969434</v>
      </c>
      <c r="AD8" s="10">
        <f t="shared" si="24"/>
        <v>-26.007537606175092</v>
      </c>
      <c r="AE8" s="51">
        <f t="shared" si="24"/>
        <v>-0.11545781591787778</v>
      </c>
      <c r="AF8" s="10">
        <f t="shared" si="24"/>
        <v>-71.715535829606779</v>
      </c>
      <c r="AG8" s="10">
        <f t="shared" si="24"/>
        <v>-61.91432669919557</v>
      </c>
      <c r="AH8" s="54">
        <f t="shared" si="24"/>
        <v>-0.17078387675742668</v>
      </c>
      <c r="AI8" s="10">
        <f t="shared" ref="AI8:AN8" si="25">E8+(3*W8)</f>
        <v>417.59905002196933</v>
      </c>
      <c r="AJ8" s="10">
        <f t="shared" si="25"/>
        <v>109.93820377207511</v>
      </c>
      <c r="AK8" s="54">
        <f t="shared" si="25"/>
        <v>0.26047750292887778</v>
      </c>
      <c r="AL8" s="10">
        <f t="shared" si="25"/>
        <v>685.26390620860673</v>
      </c>
      <c r="AM8" s="10">
        <f t="shared" si="25"/>
        <v>228.86710034784556</v>
      </c>
      <c r="AN8" s="54">
        <f t="shared" si="25"/>
        <v>0.46971494750542664</v>
      </c>
      <c r="AO8" s="10">
        <f>AVERAGE('bcc-csm-1'!$E7,'bcc-csm1-1-m'!$E7,'BNU-ESM'!$E7,CanESM2!$E7,CCSM4!$E7,'CNRM-CM5'!$E7,'CSIRO-Mk3-6-0'!$E7,'GFDL-ESM2M'!$E7,'GFDL-ESM2G'!$E7,'HadGEM2-ES'!$E7,'HadGEM2-CC'!$E7,inmcm4!$E7,'IPSL-CM5A-LR'!$E7,'IPSL-CM5A-MR'!$E7,'IPSL-MC5B-LR'!$E7,MIROC5!$E7,'MIROC-ESM'!$E7,'MIROC-ESM-CHEM'!$E7,'MRI-CGCM3'!$E7,'NorESM1-M'!$E7)</f>
        <v>1390.3753961999998</v>
      </c>
      <c r="AP8" s="10">
        <f>AVERAGE('bcc-csm-1'!$F7,'bcc-csm1-1-m'!$F7,'BNU-ESM'!$F7,CanESM2!$F7,CCSM4!$F7,'CNRM-CM5'!$F7,'CSIRO-Mk3-6-0'!$F7,'GFDL-ESM2M'!$F7,'GFDL-ESM2G'!$F7,'HadGEM2-ES'!$F7,'HadGEM2-CC'!$F7,inmcm4!$F7,'IPSL-CM5A-LR'!$F7,'IPSL-CM5A-MR'!$F7,'IPSL-MC5B-LR'!$F7,MIROC5!$F7,'MIROC-ESM'!$F7,'MIROC-ESM-CHEM'!$F7,'MRI-CGCM3'!$F7,'NorESM1-M'!$F7)</f>
        <v>69.929279754500001</v>
      </c>
      <c r="AQ8" s="17">
        <f>AVERAGE('bcc-csm-1'!$G7,'bcc-csm1-1-m'!$G7,'BNU-ESM'!$G7,CanESM2!$G7,CCSM4!$G7,'CNRM-CM5'!$G7,'CSIRO-Mk3-6-0'!$G7,'GFDL-ESM2M'!$G7,'GFDL-ESM2G'!$G7,'HadGEM2-ES'!$G7,'HadGEM2-CC'!$G7,inmcm4!$G7,'IPSL-CM5A-LR'!$G7,'IPSL-CM5A-MR'!$G7,'IPSL-MC5B-LR'!$G7,MIROC5!$G7,'MIROC-ESM'!$G7,'MIROC-ESM-CHEM'!$G7,'MRI-CGCM3'!$G7,'NorESM1-M'!$G7)</f>
        <v>0.80140220521999994</v>
      </c>
      <c r="AR8" s="58">
        <f t="shared" si="12"/>
        <v>0.13017999869760641</v>
      </c>
      <c r="AS8" s="56">
        <f t="shared" si="13"/>
        <v>0.60011104404731852</v>
      </c>
      <c r="AT8" s="60">
        <f t="shared" si="14"/>
        <v>9.0478717219894214E-2</v>
      </c>
      <c r="AU8" s="56">
        <f t="shared" si="15"/>
        <v>0.22064126424269073</v>
      </c>
      <c r="AV8" s="56">
        <f t="shared" si="16"/>
        <v>1.1937258201054648</v>
      </c>
      <c r="AW8" s="60">
        <f t="shared" si="17"/>
        <v>0.18650502132442834</v>
      </c>
    </row>
    <row r="9" spans="1:49" ht="12.75" x14ac:dyDescent="0.35">
      <c r="A9" s="7" t="str">
        <f>IF(AND(B9='bcc-csm-1'!C8, B9='bcc-csm1-1-m'!C8,B9='BNU-ESM'!C8, B9=CanESM2!C8, B9=CCSM4!C8, B9='CNRM-CM5'!C8, B9='CSIRO-Mk3-6-0'!C8, B9='GFDL-ESM2M'!C8, B9='GFDL-ESM2G'!C8, B9='HadGEM2-ES'!C8, B9='HadGEM2-CC'!C8, B9=inmcm4!C8, B9='IPSL-CM5A-LR'!C8, B9='IPSL-CM5A-MR'!C8, B9='IPSL-MC5B-LR'!C8, B9=MIROC5!C8, B9='MIROC-ESM'!C8, B9='MIROC-ESM-CHEM'!C8, B9='MRI-CGCM3'!C8, B9='NorESM1-M'!C8), "Yes", "No")</f>
        <v>Yes</v>
      </c>
      <c r="B9" s="7">
        <v>27009</v>
      </c>
      <c r="C9" s="7" t="str">
        <f>VLOOKUP(B9, 'County name'!$A$2:$B$89, 2, FALSE)</f>
        <v>Benton</v>
      </c>
      <c r="D9" s="8" t="s">
        <v>97</v>
      </c>
      <c r="E9" s="10">
        <f>AVERAGE('bcc-csm-1'!$H8,'bcc-csm1-1-m'!$H8,'BNU-ESM'!$H8,CanESM2!$H8,CCSM4!$H8,'CNRM-CM5'!$H8,'CSIRO-Mk3-6-0'!$H8,'GFDL-ESM2M'!$H8,'GFDL-ESM2G'!$H8,'HadGEM2-ES'!$H8,'HadGEM2-CC'!$H8,inmcm4!$H8,'IPSL-CM5A-LR'!$H8,'IPSL-CM5A-MR'!$H8,'IPSL-MC5B-LR'!$H8,MIROC5!$H8,'MIROC-ESM'!$H8,'MIROC-ESM-CHEM'!$H8,'MRI-CGCM3'!$H8,'NorESM1-M'!$H8)</f>
        <v>203.93254744400002</v>
      </c>
      <c r="F9" s="10">
        <f>AVERAGE('bcc-csm-1'!$I8,'bcc-csm1-1-m'!$I8,'BNU-ESM'!$I8,CanESM2!$I8,CCSM4!$I8,'CNRM-CM5'!$I8,'CSIRO-Mk3-6-0'!$I8,'GFDL-ESM2M'!$I8,'GFDL-ESM2G'!$I8,'HadGEM2-ES'!$I8,'HadGEM2-CC'!$I8,inmcm4!$I8,'IPSL-CM5A-LR'!$I8,'IPSL-CM5A-MR'!$I8,'IPSL-MC5B-LR'!$I8,MIROC5!$I8,'MIROC-ESM'!$I8,'MIROC-ESM-CHEM'!$I8,'MRI-CGCM3'!$I8,'NorESM1-M'!$I8)</f>
        <v>65.738876396999984</v>
      </c>
      <c r="G9" s="51">
        <f>AVERAGE('bcc-csm-1'!$J8,'bcc-csm1-1-m'!$J8,'BNU-ESM'!$J8,CanESM2!$J8,CCSM4!$J8,'CNRM-CM5'!$J8,'CSIRO-Mk3-6-0'!$J8,'GFDL-ESM2M'!$J8,'GFDL-ESM2G'!$J8,'HadGEM2-ES'!$J8,'HadGEM2-CC'!$J8,inmcm4!$J8,'IPSL-CM5A-LR'!$J8,'IPSL-CM5A-MR'!$J8,'IPSL-MC5B-LR'!$J8,MIROC5!$J8,'MIROC-ESM'!$J8,'MIROC-ESM-CHEM'!$J8,'MRI-CGCM3'!$J8,'NorESM1-M'!$J8)</f>
        <v>9.5701395699500008E-2</v>
      </c>
      <c r="H9" s="10">
        <f>AVERAGE('bcc-csm-1'!$K8,'bcc-csm1-1-m'!$K8,'BNU-ESM'!$K8,CanESM2!$K8,CCSM4!$K8,'CNRM-CM5'!$K8,'CSIRO-Mk3-6-0'!$K8,'GFDL-ESM2M'!$K8,'GFDL-ESM2G'!$K8,'HadGEM2-ES'!$K8,'HadGEM2-CC'!$K8,inmcm4!$K8,'IPSL-CM5A-LR'!$K8,'IPSL-CM5A-MR'!$K8,'IPSL-MC5B-LR'!$K8,MIROC5!$K8,'MIROC-ESM'!$K8,'MIROC-ESM-CHEM'!$K8,'MRI-CGCM3'!$K8,'NorESM1-M'!$K8)</f>
        <v>334.21281912499995</v>
      </c>
      <c r="I9" s="10">
        <f>AVERAGE('bcc-csm-1'!$L8,'bcc-csm1-1-m'!$L8,'BNU-ESM'!$L8,CanESM2!$L8,CCSM4!$L8,'CNRM-CM5'!$L8,'CSIRO-Mk3-6-0'!$L8,'GFDL-ESM2M'!$L8,'GFDL-ESM2G'!$L8,'HadGEM2-ES'!$L8,'HadGEM2-CC'!$L8,inmcm4!$L8,'IPSL-CM5A-LR'!$L8,'IPSL-CM5A-MR'!$L8,'IPSL-MC5B-LR'!$L8,MIROC5!$L8,'MIROC-ESM'!$L8,'MIROC-ESM-CHEM'!$L8,'MRI-CGCM3'!$L8,'NorESM1-M'!$L8)</f>
        <v>121.62330285799999</v>
      </c>
      <c r="J9" s="51">
        <f>AVERAGE('bcc-csm-1'!$M8,'bcc-csm1-1-m'!$M8,'BNU-ESM'!$M8,CanESM2!$M8,CCSM4!$M8,'CNRM-CM5'!$M8,'CSIRO-Mk3-6-0'!$M8,'GFDL-ESM2M'!$M8,'GFDL-ESM2G'!$M8,'HadGEM2-ES'!$M8,'HadGEM2-CC'!$M8,inmcm4!$M8,'IPSL-CM5A-LR'!$M8,'IPSL-CM5A-MR'!$M8,'IPSL-MC5B-LR'!$M8,MIROC5!$M8,'MIROC-ESM'!$M8,'MIROC-ESM-CHEM'!$M8,'MRI-CGCM3'!$M8,'NorESM1-M'!$M8)</f>
        <v>0.17936982336740004</v>
      </c>
      <c r="K9" s="10">
        <f>MIN('bcc-csm-1'!$H8,'bcc-csm1-1-m'!$H8,'BNU-ESM'!$H8,CanESM2!$H8,CCSM4!$H8,'CNRM-CM5'!$H8,'CSIRO-Mk3-6-0'!$H8,'GFDL-ESM2M'!$H8,'GFDL-ESM2G'!$H8,'HadGEM2-ES'!$H8,'HadGEM2-CC'!$H8,inmcm4!$H8,'IPSL-CM5A-LR'!$H8,'IPSL-CM5A-MR'!$H8,'IPSL-MC5B-LR'!$H8,MIROC5!$H8,'MIROC-ESM'!$H8,'MIROC-ESM-CHEM'!$H8,'MRI-CGCM3'!$H8,'NorESM1-M'!$H8)</f>
        <v>35.20913943</v>
      </c>
      <c r="L9" s="10">
        <f>MIN('bcc-csm-1'!$I8,'bcc-csm1-1-m'!$I8,'BNU-ESM'!$I8,CanESM2!$I8,CCSM4!$I8,'CNRM-CM5'!$I8,'CSIRO-Mk3-6-0'!$I8,'GFDL-ESM2M'!$I8,'GFDL-ESM2G'!$I8,'HadGEM2-ES'!$I8,'HadGEM2-CC'!$I8,inmcm4!$I8,'IPSL-CM5A-LR'!$I8,'IPSL-CM5A-MR'!$I8,'IPSL-MC5B-LR'!$I8,MIROC5!$I8,'MIROC-ESM'!$I8,'MIROC-ESM-CHEM'!$I8,'MRI-CGCM3'!$I8,'NorESM1-M'!$I8)</f>
        <v>-13.921694759999999</v>
      </c>
      <c r="M9" s="51">
        <f>MIN('bcc-csm-1'!$J8,'bcc-csm1-1-m'!$J8,'BNU-ESM'!$J8,CanESM2!$J8,CCSM4!$J8,'CNRM-CM5'!$J8,'CSIRO-Mk3-6-0'!$J8,'GFDL-ESM2M'!$J8,'GFDL-ESM2G'!$J8,'HadGEM2-ES'!$J8,'HadGEM2-CC'!$J8,inmcm4!$J8,'IPSL-CM5A-LR'!$J8,'IPSL-CM5A-MR'!$J8,'IPSL-MC5B-LR'!$J8,MIROC5!$J8,'MIROC-ESM'!$J8,'MIROC-ESM-CHEM'!$J8,'MRI-CGCM3'!$J8,'NorESM1-M'!$J8)</f>
        <v>-6.9926888729999997E-2</v>
      </c>
      <c r="N9" s="10">
        <f>MIN('bcc-csm-1'!$K8,'bcc-csm1-1-m'!$K8,'BNU-ESM'!$K8,CanESM2!$K8,CCSM4!$K8,'CNRM-CM5'!$K8,'CSIRO-Mk3-6-0'!$K8,'GFDL-ESM2M'!$K8,'GFDL-ESM2G'!$K8,'HadGEM2-ES'!$K8,'HadGEM2-CC'!$K8,inmcm4!$K8,'IPSL-CM5A-LR'!$K8,'IPSL-CM5A-MR'!$K8,'IPSL-MC5B-LR'!$K8,MIROC5!$K8,'MIROC-ESM'!$K8,'MIROC-ESM-CHEM'!$K8,'MRI-CGCM3'!$K8,'NorESM1-M'!$K8)</f>
        <v>124.06924429999999</v>
      </c>
      <c r="O9" s="10">
        <f>MIN('bcc-csm-1'!$L8,'bcc-csm1-1-m'!$L8,'BNU-ESM'!$L8,CanESM2!$L8,CCSM4!$L8,'CNRM-CM5'!$L8,'CSIRO-Mk3-6-0'!$L8,'GFDL-ESM2M'!$L8,'GFDL-ESM2G'!$L8,'HadGEM2-ES'!$L8,'HadGEM2-CC'!$L8,inmcm4!$L8,'IPSL-CM5A-LR'!$L8,'IPSL-CM5A-MR'!$L8,'IPSL-MC5B-LR'!$L8,MIROC5!$L8,'MIROC-ESM'!$L8,'MIROC-ESM-CHEM'!$L8,'MRI-CGCM3'!$L8,'NorESM1-M'!$L8)</f>
        <v>18.24625502</v>
      </c>
      <c r="P9" s="51">
        <f>MIN('bcc-csm-1'!$M8,'bcc-csm1-1-m'!$M8,'BNU-ESM'!$M8,CanESM2!$M8,CCSM4!$M8,'CNRM-CM5'!$M8,'CSIRO-Mk3-6-0'!$M8,'GFDL-ESM2M'!$M8,'GFDL-ESM2G'!$M8,'HadGEM2-ES'!$M8,'HadGEM2-CC'!$M8,inmcm4!$M8,'IPSL-CM5A-LR'!$M8,'IPSL-CM5A-MR'!$M8,'IPSL-MC5B-LR'!$M8,MIROC5!$M8,'MIROC-ESM'!$M8,'MIROC-ESM-CHEM'!$M8,'MRI-CGCM3'!$M8,'NorESM1-M'!$M8)</f>
        <v>6.2206382379999996E-3</v>
      </c>
      <c r="Q9" s="10">
        <f>MAX('bcc-csm-1'!$H8,'bcc-csm1-1-m'!$H8,'BNU-ESM'!$H8,CanESM2!$H8,CCSM4!$H8,'CNRM-CM5'!$H8,'CSIRO-Mk3-6-0'!$H8,'GFDL-ESM2M'!$H8,'GFDL-ESM2G'!$H8,'HadGEM2-ES'!$H8,'HadGEM2-CC'!$H8,inmcm4!$H8,'IPSL-CM5A-LR'!$H8,'IPSL-CM5A-MR'!$H8,'IPSL-MC5B-LR'!$H8,MIROC5!$H8,'MIROC-ESM'!$H8,'MIROC-ESM-CHEM'!$H8,'MRI-CGCM3'!$H8,'NorESM1-M'!$H8)</f>
        <v>328.27587890000001</v>
      </c>
      <c r="R9" s="10">
        <f>MAX('bcc-csm-1'!$I8,'bcc-csm1-1-m'!$I8,'BNU-ESM'!$I8,CanESM2!$I8,CCSM4!$I8,'CNRM-CM5'!$I8,'CSIRO-Mk3-6-0'!$I8,'GFDL-ESM2M'!$I8,'GFDL-ESM2G'!$I8,'HadGEM2-ES'!$I8,'HadGEM2-CC'!$I8,inmcm4!$I8,'IPSL-CM5A-LR'!$I8,'IPSL-CM5A-MR'!$I8,'IPSL-MC5B-LR'!$I8,MIROC5!$I8,'MIROC-ESM'!$I8,'MIROC-ESM-CHEM'!$I8,'MRI-CGCM3'!$I8,'NorESM1-M'!$I8)</f>
        <v>122.2750746</v>
      </c>
      <c r="S9" s="51">
        <f>MAX('bcc-csm-1'!$J8,'bcc-csm1-1-m'!$J8,'BNU-ESM'!$J8,CanESM2!$J8,CCSM4!$J8,'CNRM-CM5'!$J8,'CSIRO-Mk3-6-0'!$J8,'GFDL-ESM2M'!$J8,'GFDL-ESM2G'!$J8,'HadGEM2-ES'!$J8,'HadGEM2-CC'!$J8,inmcm4!$J8,'IPSL-CM5A-LR'!$J8,'IPSL-CM5A-MR'!$J8,'IPSL-MC5B-LR'!$J8,MIROC5!$J8,'MIROC-ESM'!$J8,'MIROC-ESM-CHEM'!$J8,'MRI-CGCM3'!$J8,'NorESM1-M'!$J8)</f>
        <v>0.22177237380000001</v>
      </c>
      <c r="T9" s="10">
        <f>MAX('bcc-csm-1'!$K8,'bcc-csm1-1-m'!$K8,'BNU-ESM'!$K8,CanESM2!$K8,CCSM4!$K8,'CNRM-CM5'!$K8,'CSIRO-Mk3-6-0'!$K8,'GFDL-ESM2M'!$K8,'GFDL-ESM2G'!$K8,'HadGEM2-ES'!$K8,'HadGEM2-CC'!$K8,inmcm4!$K8,'IPSL-CM5A-LR'!$K8,'IPSL-CM5A-MR'!$K8,'IPSL-MC5B-LR'!$K8,MIROC5!$K8,'MIROC-ESM'!$K8,'MIROC-ESM-CHEM'!$K8,'MRI-CGCM3'!$K8,'NorESM1-M'!$K8)</f>
        <v>537.70686820000003</v>
      </c>
      <c r="U9" s="10">
        <f>MAX('bcc-csm-1'!$L8,'bcc-csm1-1-m'!$L8,'BNU-ESM'!$L8,CanESM2!$L8,CCSM4!$L8,'CNRM-CM5'!$L8,'CSIRO-Mk3-6-0'!$L8,'GFDL-ESM2M'!$L8,'GFDL-ESM2G'!$L8,'HadGEM2-ES'!$L8,'HadGEM2-CC'!$L8,inmcm4!$L8,'IPSL-CM5A-LR'!$L8,'IPSL-CM5A-MR'!$L8,'IPSL-MC5B-LR'!$L8,MIROC5!$L8,'MIROC-ESM'!$L8,'MIROC-ESM-CHEM'!$L8,'MRI-CGCM3'!$L8,'NorESM1-M'!$L8)</f>
        <v>222.4932148</v>
      </c>
      <c r="V9" s="51">
        <f>MAX('bcc-csm-1'!$M8,'bcc-csm1-1-m'!$M8,'BNU-ESM'!$M8,CanESM2!$M8,CCSM4!$M8,'CNRM-CM5'!$M8,'CSIRO-Mk3-6-0'!$M8,'GFDL-ESM2M'!$M8,'GFDL-ESM2G'!$M8,'HadGEM2-ES'!$M8,'HadGEM2-CC'!$M8,inmcm4!$M8,'IPSL-CM5A-LR'!$M8,'IPSL-CM5A-MR'!$M8,'IPSL-MC5B-LR'!$M8,MIROC5!$M8,'MIROC-ESM'!$M8,'MIROC-ESM-CHEM'!$M8,'MRI-CGCM3'!$M8,'NorESM1-M'!$M8)</f>
        <v>0.3965862745</v>
      </c>
      <c r="W9" s="10">
        <f>STDEV('bcc-csm-1'!$H8,'bcc-csm1-1-m'!$H8,'BNU-ESM'!$H8,CanESM2!$H8,CCSM4!$H8,'CNRM-CM5'!$H8,'CSIRO-Mk3-6-0'!$H8,'GFDL-ESM2M'!$H8,'GFDL-ESM2G'!$H8,'HadGEM2-ES'!$H8,'HadGEM2-CC'!$H8,inmcm4!$H8,'IPSL-CM5A-LR'!$H8,'IPSL-CM5A-MR'!$H8,'IPSL-MC5B-LR'!$H8,MIROC5!$H8,'MIROC-ESM'!$H8,'MIROC-ESM-CHEM'!$H8,'MRI-CGCM3'!$H8,'NorESM1-M'!$H8)</f>
        <v>77.139655188548204</v>
      </c>
      <c r="X9" s="10">
        <f>STDEV('bcc-csm-1'!$I8,'bcc-csm1-1-m'!$I8,'BNU-ESM'!$I8,CanESM2!$I8,CCSM4!$I8,'CNRM-CM5'!$I8,'CSIRO-Mk3-6-0'!$I8,'GFDL-ESM2M'!$I8,'GFDL-ESM2G'!$I8,'HadGEM2-ES'!$I8,'HadGEM2-CC'!$I8,inmcm4!$I8,'IPSL-CM5A-LR'!$I8,'IPSL-CM5A-MR'!$I8,'IPSL-MC5B-LR'!$I8,MIROC5!$I8,'MIROC-ESM'!$I8,'MIROC-ESM-CHEM'!$I8,'MRI-CGCM3'!$I8,'NorESM1-M'!$I8)</f>
        <v>32.239462063945524</v>
      </c>
      <c r="Y9" s="51">
        <f>STDEV('bcc-csm-1'!$J8,'bcc-csm1-1-m'!$J8,'BNU-ESM'!$J8,CanESM2!$J8,CCSM4!$J8,'CNRM-CM5'!$J8,'CSIRO-Mk3-6-0'!$J8,'GFDL-ESM2M'!$J8,'GFDL-ESM2G'!$J8,'HadGEM2-ES'!$J8,'HadGEM2-CC'!$J8,inmcm4!$J8,'IPSL-CM5A-LR'!$J8,'IPSL-CM5A-MR'!$J8,'IPSL-MC5B-LR'!$J8,MIROC5!$J8,'MIROC-ESM'!$J8,'MIROC-ESM-CHEM'!$J8,'MRI-CGCM3'!$J8,'NorESM1-M'!$J8)</f>
        <v>6.6140850417585523E-2</v>
      </c>
      <c r="Z9" s="10">
        <f>STDEV('bcc-csm-1'!$K8,'bcc-csm1-1-m'!$K8,'BNU-ESM'!$K8,CanESM2!$K8,CCSM4!$K8,'CNRM-CM5'!$K8,'CSIRO-Mk3-6-0'!$K8,'GFDL-ESM2M'!$K8,'GFDL-ESM2G'!$K8,'HadGEM2-ES'!$K8,'HadGEM2-CC'!$K8,inmcm4!$K8,'IPSL-CM5A-LR'!$K8,'IPSL-CM5A-MR'!$K8,'IPSL-MC5B-LR'!$K8,MIROC5!$K8,'MIROC-ESM'!$K8,'MIROC-ESM-CHEM'!$K8,'MRI-CGCM3'!$K8,'NorESM1-M'!$K8)</f>
        <v>124.84914297975514</v>
      </c>
      <c r="AA9" s="10">
        <f>STDEV('bcc-csm-1'!$L8,'bcc-csm1-1-m'!$L8,'BNU-ESM'!$L8,CanESM2!$L8,CCSM4!$L8,'CNRM-CM5'!$L8,'CSIRO-Mk3-6-0'!$L8,'GFDL-ESM2M'!$L8,'GFDL-ESM2G'!$L8,'HadGEM2-ES'!$L8,'HadGEM2-CC'!$L8,inmcm4!$L8,'IPSL-CM5A-LR'!$L8,'IPSL-CM5A-MR'!$L8,'IPSL-MC5B-LR'!$L8,MIROC5!$L8,'MIROC-ESM'!$L8,'MIROC-ESM-CHEM'!$L8,'MRI-CGCM3'!$L8,'NorESM1-M'!$L8)</f>
        <v>63.428786391302481</v>
      </c>
      <c r="AB9" s="51">
        <f>STDEV('bcc-csm-1'!$M8,'bcc-csm1-1-m'!$M8,'BNU-ESM'!$M8,CanESM2!$M8,CCSM4!$M8,'CNRM-CM5'!$M8,'CSIRO-Mk3-6-0'!$M8,'GFDL-ESM2M'!$M8,'GFDL-ESM2G'!$M8,'HadGEM2-ES'!$M8,'HadGEM2-CC'!$M8,inmcm4!$M8,'IPSL-CM5A-LR'!$M8,'IPSL-CM5A-MR'!$M8,'IPSL-MC5B-LR'!$M8,MIROC5!$M8,'MIROC-ESM'!$M8,'MIROC-ESM-CHEM'!$M8,'MRI-CGCM3'!$M8,'NorESM1-M'!$M8)</f>
        <v>0.11168828130252922</v>
      </c>
      <c r="AC9" s="10">
        <f t="shared" ref="AC9:AH9" si="26">E9-(3*W9)</f>
        <v>-27.48641812164459</v>
      </c>
      <c r="AD9" s="10">
        <f t="shared" si="26"/>
        <v>-30.979509794836588</v>
      </c>
      <c r="AE9" s="51">
        <f t="shared" si="26"/>
        <v>-0.10272115555325656</v>
      </c>
      <c r="AF9" s="10">
        <f t="shared" si="26"/>
        <v>-40.334609814265491</v>
      </c>
      <c r="AG9" s="10">
        <f t="shared" si="26"/>
        <v>-68.663056315907454</v>
      </c>
      <c r="AH9" s="54">
        <f t="shared" si="26"/>
        <v>-0.15569502054018763</v>
      </c>
      <c r="AI9" s="10">
        <f t="shared" ref="AI9:AN9" si="27">E9+(3*W9)</f>
        <v>435.35151300964463</v>
      </c>
      <c r="AJ9" s="10">
        <f t="shared" si="27"/>
        <v>162.45726258883656</v>
      </c>
      <c r="AK9" s="54">
        <f t="shared" si="27"/>
        <v>0.29412394695225658</v>
      </c>
      <c r="AL9" s="10">
        <f t="shared" si="27"/>
        <v>708.7602480642654</v>
      </c>
      <c r="AM9" s="10">
        <f t="shared" si="27"/>
        <v>311.90966203190743</v>
      </c>
      <c r="AN9" s="54">
        <f t="shared" si="27"/>
        <v>0.51443466727498777</v>
      </c>
      <c r="AO9" s="10">
        <f>AVERAGE('bcc-csm-1'!$E8,'bcc-csm1-1-m'!$E8,'BNU-ESM'!$E8,CanESM2!$E8,CCSM4!$E8,'CNRM-CM5'!$E8,'CSIRO-Mk3-6-0'!$E8,'GFDL-ESM2M'!$E8,'GFDL-ESM2G'!$E8,'HadGEM2-ES'!$E8,'HadGEM2-CC'!$E8,inmcm4!$E8,'IPSL-CM5A-LR'!$E8,'IPSL-CM5A-MR'!$E8,'IPSL-MC5B-LR'!$E8,MIROC5!$E8,'MIROC-ESM'!$E8,'MIROC-ESM-CHEM'!$E8,'MRI-CGCM3'!$E8,'NorESM1-M'!$E8)</f>
        <v>1658.6633339999996</v>
      </c>
      <c r="AP9" s="10">
        <f>AVERAGE('bcc-csm-1'!$F8,'bcc-csm1-1-m'!$F8,'BNU-ESM'!$F8,CanESM2!$F8,CCSM4!$F8,'CNRM-CM5'!$F8,'CSIRO-Mk3-6-0'!$F8,'GFDL-ESM2M'!$F8,'GFDL-ESM2G'!$F8,'HadGEM2-ES'!$F8,'HadGEM2-CC'!$F8,inmcm4!$F8,'IPSL-CM5A-LR'!$F8,'IPSL-CM5A-MR'!$F8,'IPSL-MC5B-LR'!$F8,MIROC5!$F8,'MIROC-ESM'!$F8,'MIROC-ESM-CHEM'!$F8,'MRI-CGCM3'!$F8,'NorESM1-M'!$F8)</f>
        <v>104.90159182550001</v>
      </c>
      <c r="AQ9" s="17">
        <f>AVERAGE('bcc-csm-1'!$G8,'bcc-csm1-1-m'!$G8,'BNU-ESM'!$G8,CanESM2!$G8,CCSM4!$G8,'CNRM-CM5'!$G8,'CSIRO-Mk3-6-0'!$G8,'GFDL-ESM2M'!$G8,'GFDL-ESM2G'!$G8,'HadGEM2-ES'!$G8,'HadGEM2-CC'!$G8,inmcm4!$G8,'IPSL-CM5A-LR'!$G8,'IPSL-CM5A-MR'!$G8,'IPSL-MC5B-LR'!$G8,MIROC5!$G8,'MIROC-ESM'!$G8,'MIROC-ESM-CHEM'!$G8,'MRI-CGCM3'!$G8,'NorESM1-M'!$G8)</f>
        <v>0.86521863157500012</v>
      </c>
      <c r="AR9" s="58">
        <f t="shared" si="12"/>
        <v>0.12294993400028946</v>
      </c>
      <c r="AS9" s="56">
        <f t="shared" si="13"/>
        <v>0.62667186696608213</v>
      </c>
      <c r="AT9" s="60">
        <f t="shared" si="14"/>
        <v>0.11060949476468167</v>
      </c>
      <c r="AU9" s="56">
        <f t="shared" si="15"/>
        <v>0.20149527168905274</v>
      </c>
      <c r="AV9" s="56">
        <f t="shared" si="16"/>
        <v>1.1594037873163636</v>
      </c>
      <c r="AW9" s="60">
        <f t="shared" si="17"/>
        <v>0.20731155897658413</v>
      </c>
    </row>
    <row r="10" spans="1:49" ht="12.75" x14ac:dyDescent="0.35">
      <c r="A10" s="7" t="str">
        <f>IF(AND(B10='bcc-csm-1'!C9, B10='bcc-csm1-1-m'!C9,B10='BNU-ESM'!C9, B10=CanESM2!C9, B10=CCSM4!C9, B10='CNRM-CM5'!C9, B10='CSIRO-Mk3-6-0'!C9, B10='GFDL-ESM2M'!C9, B10='GFDL-ESM2G'!C9, B10='HadGEM2-ES'!C9, B10='HadGEM2-CC'!C9, B10=inmcm4!C9, B10='IPSL-CM5A-LR'!C9, B10='IPSL-CM5A-MR'!C9, B10='IPSL-MC5B-LR'!C9, B10=MIROC5!C9, B10='MIROC-ESM'!C9, B10='MIROC-ESM-CHEM'!C9, B10='MRI-CGCM3'!C9, B10='NorESM1-M'!C9), "Yes", "No")</f>
        <v>Yes</v>
      </c>
      <c r="B10" s="7">
        <v>27011</v>
      </c>
      <c r="C10" s="7" t="str">
        <f>VLOOKUP(B10, 'County name'!$A$2:$B$89, 2, FALSE)</f>
        <v>Big Stone</v>
      </c>
      <c r="D10" s="8" t="s">
        <v>97</v>
      </c>
      <c r="E10" s="10">
        <f>AVERAGE('bcc-csm-1'!$H9,'bcc-csm1-1-m'!$H9,'BNU-ESM'!$H9,CanESM2!$H9,CCSM4!$H9,'CNRM-CM5'!$H9,'CSIRO-Mk3-6-0'!$H9,'GFDL-ESM2M'!$H9,'GFDL-ESM2G'!$H9,'HadGEM2-ES'!$H9,'HadGEM2-CC'!$H9,inmcm4!$H9,'IPSL-CM5A-LR'!$H9,'IPSL-CM5A-MR'!$H9,'IPSL-MC5B-LR'!$H9,MIROC5!$H9,'MIROC-ESM'!$H9,'MIROC-ESM-CHEM'!$H9,'MRI-CGCM3'!$H9,'NorESM1-M'!$H9)</f>
        <v>200.71455483150001</v>
      </c>
      <c r="F10" s="10">
        <f>AVERAGE('bcc-csm-1'!$I9,'bcc-csm1-1-m'!$I9,'BNU-ESM'!$I9,CanESM2!$I9,CCSM4!$I9,'CNRM-CM5'!$I9,'CSIRO-Mk3-6-0'!$I9,'GFDL-ESM2M'!$I9,'GFDL-ESM2G'!$I9,'HadGEM2-ES'!$I9,'HadGEM2-CC'!$I9,inmcm4!$I9,'IPSL-CM5A-LR'!$I9,'IPSL-CM5A-MR'!$I9,'IPSL-MC5B-LR'!$I9,MIROC5!$I9,'MIROC-ESM'!$I9,'MIROC-ESM-CHEM'!$I9,'MRI-CGCM3'!$I9,'NorESM1-M'!$I9)</f>
        <v>72.752460662499999</v>
      </c>
      <c r="G10" s="51">
        <f>AVERAGE('bcc-csm-1'!$J9,'bcc-csm1-1-m'!$J9,'BNU-ESM'!$J9,CanESM2!$J9,CCSM4!$J9,'CNRM-CM5'!$J9,'CSIRO-Mk3-6-0'!$J9,'GFDL-ESM2M'!$J9,'GFDL-ESM2G'!$J9,'HadGEM2-ES'!$J9,'HadGEM2-CC'!$J9,inmcm4!$J9,'IPSL-CM5A-LR'!$J9,'IPSL-CM5A-MR'!$J9,'IPSL-MC5B-LR'!$J9,MIROC5!$J9,'MIROC-ESM'!$J9,'MIROC-ESM-CHEM'!$J9,'MRI-CGCM3'!$J9,'NorESM1-M'!$J9)</f>
        <v>9.9333956619000005E-2</v>
      </c>
      <c r="H10" s="10">
        <f>AVERAGE('bcc-csm-1'!$K9,'bcc-csm1-1-m'!$K9,'BNU-ESM'!$K9,CanESM2!$K9,CCSM4!$K9,'CNRM-CM5'!$K9,'CSIRO-Mk3-6-0'!$K9,'GFDL-ESM2M'!$K9,'GFDL-ESM2G'!$K9,'HadGEM2-ES'!$K9,'HadGEM2-CC'!$K9,inmcm4!$K9,'IPSL-CM5A-LR'!$K9,'IPSL-CM5A-MR'!$K9,'IPSL-MC5B-LR'!$K9,MIROC5!$K9,'MIROC-ESM'!$K9,'MIROC-ESM-CHEM'!$K9,'MRI-CGCM3'!$K9,'NorESM1-M'!$K9)</f>
        <v>341.14526449850007</v>
      </c>
      <c r="I10" s="10">
        <f>AVERAGE('bcc-csm-1'!$L9,'bcc-csm1-1-m'!$L9,'BNU-ESM'!$L9,CanESM2!$L9,CCSM4!$L9,'CNRM-CM5'!$L9,'CSIRO-Mk3-6-0'!$L9,'GFDL-ESM2M'!$L9,'GFDL-ESM2G'!$L9,'HadGEM2-ES'!$L9,'HadGEM2-CC'!$L9,inmcm4!$L9,'IPSL-CM5A-LR'!$L9,'IPSL-CM5A-MR'!$L9,'IPSL-MC5B-LR'!$L9,MIROC5!$L9,'MIROC-ESM'!$L9,'MIROC-ESM-CHEM'!$L9,'MRI-CGCM3'!$L9,'NorESM1-M'!$L9)</f>
        <v>139.80922646599998</v>
      </c>
      <c r="J10" s="51">
        <f>AVERAGE('bcc-csm-1'!$M9,'bcc-csm1-1-m'!$M9,'BNU-ESM'!$M9,CanESM2!$M9,CCSM4!$M9,'CNRM-CM5'!$M9,'CSIRO-Mk3-6-0'!$M9,'GFDL-ESM2M'!$M9,'GFDL-ESM2G'!$M9,'HadGEM2-ES'!$M9,'HadGEM2-CC'!$M9,inmcm4!$M9,'IPSL-CM5A-LR'!$M9,'IPSL-CM5A-MR'!$M9,'IPSL-MC5B-LR'!$M9,MIROC5!$M9,'MIROC-ESM'!$M9,'MIROC-ESM-CHEM'!$M9,'MRI-CGCM3'!$M9,'NorESM1-M'!$M9)</f>
        <v>0.20300489216714998</v>
      </c>
      <c r="K10" s="10">
        <f>MIN('bcc-csm-1'!$H9,'bcc-csm1-1-m'!$H9,'BNU-ESM'!$H9,CanESM2!$H9,CCSM4!$H9,'CNRM-CM5'!$H9,'CSIRO-Mk3-6-0'!$H9,'GFDL-ESM2M'!$H9,'GFDL-ESM2G'!$H9,'HadGEM2-ES'!$H9,'HadGEM2-CC'!$H9,inmcm4!$H9,'IPSL-CM5A-LR'!$H9,'IPSL-CM5A-MR'!$H9,'IPSL-MC5B-LR'!$H9,MIROC5!$H9,'MIROC-ESM'!$H9,'MIROC-ESM-CHEM'!$H9,'MRI-CGCM3'!$H9,'NorESM1-M'!$H9)</f>
        <v>18.33774317</v>
      </c>
      <c r="L10" s="10">
        <f>MIN('bcc-csm-1'!$I9,'bcc-csm1-1-m'!$I9,'BNU-ESM'!$I9,CanESM2!$I9,CCSM4!$I9,'CNRM-CM5'!$I9,'CSIRO-Mk3-6-0'!$I9,'GFDL-ESM2M'!$I9,'GFDL-ESM2G'!$I9,'HadGEM2-ES'!$I9,'HadGEM2-CC'!$I9,inmcm4!$I9,'IPSL-CM5A-LR'!$I9,'IPSL-CM5A-MR'!$I9,'IPSL-MC5B-LR'!$I9,MIROC5!$I9,'MIROC-ESM'!$I9,'MIROC-ESM-CHEM'!$I9,'MRI-CGCM3'!$I9,'NorESM1-M'!$I9)</f>
        <v>-16.49067149</v>
      </c>
      <c r="M10" s="51">
        <f>MIN('bcc-csm-1'!$J9,'bcc-csm1-1-m'!$J9,'BNU-ESM'!$J9,CanESM2!$J9,CCSM4!$J9,'CNRM-CM5'!$J9,'CSIRO-Mk3-6-0'!$J9,'GFDL-ESM2M'!$J9,'GFDL-ESM2G'!$J9,'HadGEM2-ES'!$J9,'HadGEM2-CC'!$J9,inmcm4!$J9,'IPSL-CM5A-LR'!$J9,'IPSL-CM5A-MR'!$J9,'IPSL-MC5B-LR'!$J9,MIROC5!$J9,'MIROC-ESM'!$J9,'MIROC-ESM-CHEM'!$J9,'MRI-CGCM3'!$J9,'NorESM1-M'!$J9)</f>
        <v>-8.7377041890000007E-2</v>
      </c>
      <c r="N10" s="10">
        <f>MIN('bcc-csm-1'!$K9,'bcc-csm1-1-m'!$K9,'BNU-ESM'!$K9,CanESM2!$K9,CCSM4!$K9,'CNRM-CM5'!$K9,'CSIRO-Mk3-6-0'!$K9,'GFDL-ESM2M'!$K9,'GFDL-ESM2G'!$K9,'HadGEM2-ES'!$K9,'HadGEM2-CC'!$K9,inmcm4!$K9,'IPSL-CM5A-LR'!$K9,'IPSL-CM5A-MR'!$K9,'IPSL-MC5B-LR'!$K9,MIROC5!$K9,'MIROC-ESM'!$K9,'MIROC-ESM-CHEM'!$K9,'MRI-CGCM3'!$K9,'NorESM1-M'!$K9)</f>
        <v>99.884784670000002</v>
      </c>
      <c r="O10" s="10">
        <f>MIN('bcc-csm-1'!$L9,'bcc-csm1-1-m'!$L9,'BNU-ESM'!$L9,CanESM2!$L9,CCSM4!$L9,'CNRM-CM5'!$L9,'CSIRO-Mk3-6-0'!$L9,'GFDL-ESM2M'!$L9,'GFDL-ESM2G'!$L9,'HadGEM2-ES'!$L9,'HadGEM2-CC'!$L9,inmcm4!$L9,'IPSL-CM5A-LR'!$L9,'IPSL-CM5A-MR'!$L9,'IPSL-MC5B-LR'!$L9,MIROC5!$L9,'MIROC-ESM'!$L9,'MIROC-ESM-CHEM'!$L9,'MRI-CGCM3'!$L9,'NorESM1-M'!$L9)</f>
        <v>29.41249118</v>
      </c>
      <c r="P10" s="51">
        <f>MIN('bcc-csm-1'!$M9,'bcc-csm1-1-m'!$M9,'BNU-ESM'!$M9,CanESM2!$M9,CCSM4!$M9,'CNRM-CM5'!$M9,'CSIRO-Mk3-6-0'!$M9,'GFDL-ESM2M'!$M9,'GFDL-ESM2G'!$M9,'HadGEM2-ES'!$M9,'HadGEM2-CC'!$M9,inmcm4!$M9,'IPSL-CM5A-LR'!$M9,'IPSL-CM5A-MR'!$M9,'IPSL-MC5B-LR'!$M9,MIROC5!$M9,'MIROC-ESM'!$M9,'MIROC-ESM-CHEM'!$M9,'MRI-CGCM3'!$M9,'NorESM1-M'!$M9)</f>
        <v>2.1251333830000002E-3</v>
      </c>
      <c r="Q10" s="10">
        <f>MAX('bcc-csm-1'!$H9,'bcc-csm1-1-m'!$H9,'BNU-ESM'!$H9,CanESM2!$H9,CCSM4!$H9,'CNRM-CM5'!$H9,'CSIRO-Mk3-6-0'!$H9,'GFDL-ESM2M'!$H9,'GFDL-ESM2G'!$H9,'HadGEM2-ES'!$H9,'HadGEM2-CC'!$H9,inmcm4!$H9,'IPSL-CM5A-LR'!$H9,'IPSL-CM5A-MR'!$H9,'IPSL-MC5B-LR'!$H9,MIROC5!$H9,'MIROC-ESM'!$H9,'MIROC-ESM-CHEM'!$H9,'MRI-CGCM3'!$H9,'NorESM1-M'!$H9)</f>
        <v>338.20578649999999</v>
      </c>
      <c r="R10" s="10">
        <f>MAX('bcc-csm-1'!$I9,'bcc-csm1-1-m'!$I9,'BNU-ESM'!$I9,CanESM2!$I9,CCSM4!$I9,'CNRM-CM5'!$I9,'CSIRO-Mk3-6-0'!$I9,'GFDL-ESM2M'!$I9,'GFDL-ESM2G'!$I9,'HadGEM2-ES'!$I9,'HadGEM2-CC'!$I9,inmcm4!$I9,'IPSL-CM5A-LR'!$I9,'IPSL-CM5A-MR'!$I9,'IPSL-MC5B-LR'!$I9,MIROC5!$I9,'MIROC-ESM'!$I9,'MIROC-ESM-CHEM'!$I9,'MRI-CGCM3'!$I9,'NorESM1-M'!$I9)</f>
        <v>136.321708</v>
      </c>
      <c r="S10" s="51">
        <f>MAX('bcc-csm-1'!$J9,'bcc-csm1-1-m'!$J9,'BNU-ESM'!$J9,CanESM2!$J9,CCSM4!$J9,'CNRM-CM5'!$J9,'CSIRO-Mk3-6-0'!$J9,'GFDL-ESM2M'!$J9,'GFDL-ESM2G'!$J9,'HadGEM2-ES'!$J9,'HadGEM2-CC'!$J9,inmcm4!$J9,'IPSL-CM5A-LR'!$J9,'IPSL-CM5A-MR'!$J9,'IPSL-MC5B-LR'!$J9,MIROC5!$J9,'MIROC-ESM'!$J9,'MIROC-ESM-CHEM'!$J9,'MRI-CGCM3'!$J9,'NorESM1-M'!$J9)</f>
        <v>0.2468830135</v>
      </c>
      <c r="T10" s="10">
        <f>MAX('bcc-csm-1'!$K9,'bcc-csm1-1-m'!$K9,'BNU-ESM'!$K9,CanESM2!$K9,CCSM4!$K9,'CNRM-CM5'!$K9,'CSIRO-Mk3-6-0'!$K9,'GFDL-ESM2M'!$K9,'GFDL-ESM2G'!$K9,'HadGEM2-ES'!$K9,'HadGEM2-CC'!$K9,inmcm4!$K9,'IPSL-CM5A-LR'!$K9,'IPSL-CM5A-MR'!$K9,'IPSL-MC5B-LR'!$K9,MIROC5!$K9,'MIROC-ESM'!$K9,'MIROC-ESM-CHEM'!$K9,'MRI-CGCM3'!$K9,'NorESM1-M'!$K9)</f>
        <v>514.95854269999995</v>
      </c>
      <c r="U10" s="10">
        <f>MAX('bcc-csm-1'!$L9,'bcc-csm1-1-m'!$L9,'BNU-ESM'!$L9,CanESM2!$L9,CCSM4!$L9,'CNRM-CM5'!$L9,'CSIRO-Mk3-6-0'!$L9,'GFDL-ESM2M'!$L9,'GFDL-ESM2G'!$L9,'HadGEM2-ES'!$L9,'HadGEM2-CC'!$L9,inmcm4!$L9,'IPSL-CM5A-LR'!$L9,'IPSL-CM5A-MR'!$L9,'IPSL-MC5B-LR'!$L9,MIROC5!$L9,'MIROC-ESM'!$L9,'MIROC-ESM-CHEM'!$L9,'MRI-CGCM3'!$L9,'NorESM1-M'!$L9)</f>
        <v>216.2244733</v>
      </c>
      <c r="V10" s="51">
        <f>MAX('bcc-csm-1'!$M9,'bcc-csm1-1-m'!$M9,'BNU-ESM'!$M9,CanESM2!$M9,CCSM4!$M9,'CNRM-CM5'!$M9,'CSIRO-Mk3-6-0'!$M9,'GFDL-ESM2M'!$M9,'GFDL-ESM2G'!$M9,'HadGEM2-ES'!$M9,'HadGEM2-CC'!$M9,inmcm4!$M9,'IPSL-CM5A-LR'!$M9,'IPSL-CM5A-MR'!$M9,'IPSL-MC5B-LR'!$M9,MIROC5!$M9,'MIROC-ESM'!$M9,'MIROC-ESM-CHEM'!$M9,'MRI-CGCM3'!$M9,'NorESM1-M'!$M9)</f>
        <v>0.37935796389999998</v>
      </c>
      <c r="W10" s="10">
        <f>STDEV('bcc-csm-1'!$H9,'bcc-csm1-1-m'!$H9,'BNU-ESM'!$H9,CanESM2!$H9,CCSM4!$H9,'CNRM-CM5'!$H9,'CSIRO-Mk3-6-0'!$H9,'GFDL-ESM2M'!$H9,'GFDL-ESM2G'!$H9,'HadGEM2-ES'!$H9,'HadGEM2-CC'!$H9,inmcm4!$H9,'IPSL-CM5A-LR'!$H9,'IPSL-CM5A-MR'!$H9,'IPSL-MC5B-LR'!$H9,MIROC5!$H9,'MIROC-ESM'!$H9,'MIROC-ESM-CHEM'!$H9,'MRI-CGCM3'!$H9,'NorESM1-M'!$H9)</f>
        <v>77.663590105325198</v>
      </c>
      <c r="X10" s="10">
        <f>STDEV('bcc-csm-1'!$I9,'bcc-csm1-1-m'!$I9,'BNU-ESM'!$I9,CanESM2!$I9,CCSM4!$I9,'CNRM-CM5'!$I9,'CSIRO-Mk3-6-0'!$I9,'GFDL-ESM2M'!$I9,'GFDL-ESM2G'!$I9,'HadGEM2-ES'!$I9,'HadGEM2-CC'!$I9,inmcm4!$I9,'IPSL-CM5A-LR'!$I9,'IPSL-CM5A-MR'!$I9,'IPSL-MC5B-LR'!$I9,MIROC5!$I9,'MIROC-ESM'!$I9,'MIROC-ESM-CHEM'!$I9,'MRI-CGCM3'!$I9,'NorESM1-M'!$I9)</f>
        <v>35.329391217396228</v>
      </c>
      <c r="Y10" s="51">
        <f>STDEV('bcc-csm-1'!$J9,'bcc-csm1-1-m'!$J9,'BNU-ESM'!$J9,CanESM2!$J9,CCSM4!$J9,'CNRM-CM5'!$J9,'CSIRO-Mk3-6-0'!$J9,'GFDL-ESM2M'!$J9,'GFDL-ESM2G'!$J9,'HadGEM2-ES'!$J9,'HadGEM2-CC'!$J9,inmcm4!$J9,'IPSL-CM5A-LR'!$J9,'IPSL-CM5A-MR'!$J9,'IPSL-MC5B-LR'!$J9,MIROC5!$J9,'MIROC-ESM'!$J9,'MIROC-ESM-CHEM'!$J9,'MRI-CGCM3'!$J9,'NorESM1-M'!$J9)</f>
        <v>7.8166166163585196E-2</v>
      </c>
      <c r="Z10" s="10">
        <f>STDEV('bcc-csm-1'!$K9,'bcc-csm1-1-m'!$K9,'BNU-ESM'!$K9,CanESM2!$K9,CCSM4!$K9,'CNRM-CM5'!$K9,'CSIRO-Mk3-6-0'!$K9,'GFDL-ESM2M'!$K9,'GFDL-ESM2G'!$K9,'HadGEM2-ES'!$K9,'HadGEM2-CC'!$K9,inmcm4!$K9,'IPSL-CM5A-LR'!$K9,'IPSL-CM5A-MR'!$K9,'IPSL-MC5B-LR'!$K9,MIROC5!$K9,'MIROC-ESM'!$K9,'MIROC-ESM-CHEM'!$K9,'MRI-CGCM3'!$K9,'NorESM1-M'!$K9)</f>
        <v>126.77756124432121</v>
      </c>
      <c r="AA10" s="10">
        <f>STDEV('bcc-csm-1'!$L9,'bcc-csm1-1-m'!$L9,'BNU-ESM'!$L9,CanESM2!$L9,CCSM4!$L9,'CNRM-CM5'!$L9,'CSIRO-Mk3-6-0'!$L9,'GFDL-ESM2M'!$L9,'GFDL-ESM2G'!$L9,'HadGEM2-ES'!$L9,'HadGEM2-CC'!$L9,inmcm4!$L9,'IPSL-CM5A-LR'!$L9,'IPSL-CM5A-MR'!$L9,'IPSL-MC5B-LR'!$L9,MIROC5!$L9,'MIROC-ESM'!$L9,'MIROC-ESM-CHEM'!$L9,'MRI-CGCM3'!$L9,'NorESM1-M'!$L9)</f>
        <v>62.663420651463227</v>
      </c>
      <c r="AB10" s="51">
        <f>STDEV('bcc-csm-1'!$M9,'bcc-csm1-1-m'!$M9,'BNU-ESM'!$M9,CanESM2!$M9,CCSM4!$M9,'CNRM-CM5'!$M9,'CSIRO-Mk3-6-0'!$M9,'GFDL-ESM2M'!$M9,'GFDL-ESM2G'!$M9,'HadGEM2-ES'!$M9,'HadGEM2-CC'!$M9,inmcm4!$M9,'IPSL-CM5A-LR'!$M9,'IPSL-CM5A-MR'!$M9,'IPSL-MC5B-LR'!$M9,MIROC5!$M9,'MIROC-ESM'!$M9,'MIROC-ESM-CHEM'!$M9,'MRI-CGCM3'!$M9,'NorESM1-M'!$M9)</f>
        <v>0.11797618047595947</v>
      </c>
      <c r="AC10" s="10">
        <f t="shared" ref="AC10:AH10" si="28">E10-(3*W10)</f>
        <v>-32.276215484475586</v>
      </c>
      <c r="AD10" s="10">
        <f t="shared" si="28"/>
        <v>-33.235712989688693</v>
      </c>
      <c r="AE10" s="51">
        <f t="shared" si="28"/>
        <v>-0.13516454187175558</v>
      </c>
      <c r="AF10" s="10">
        <f t="shared" si="28"/>
        <v>-39.187419234463562</v>
      </c>
      <c r="AG10" s="10">
        <f t="shared" si="28"/>
        <v>-48.181035488389682</v>
      </c>
      <c r="AH10" s="54">
        <f t="shared" si="28"/>
        <v>-0.1509236492607284</v>
      </c>
      <c r="AI10" s="10">
        <f t="shared" ref="AI10:AN10" si="29">E10+(3*W10)</f>
        <v>433.70532514747561</v>
      </c>
      <c r="AJ10" s="10">
        <f t="shared" si="29"/>
        <v>178.74063431468869</v>
      </c>
      <c r="AK10" s="54">
        <f t="shared" si="29"/>
        <v>0.33383245510975562</v>
      </c>
      <c r="AL10" s="10">
        <f t="shared" si="29"/>
        <v>721.47794823146364</v>
      </c>
      <c r="AM10" s="10">
        <f t="shared" si="29"/>
        <v>327.79948842038965</v>
      </c>
      <c r="AN10" s="54">
        <f t="shared" si="29"/>
        <v>0.55693343359502834</v>
      </c>
      <c r="AO10" s="10">
        <f>AVERAGE('bcc-csm-1'!$E9,'bcc-csm1-1-m'!$E9,'BNU-ESM'!$E9,CanESM2!$E9,CCSM4!$E9,'CNRM-CM5'!$E9,'CSIRO-Mk3-6-0'!$E9,'GFDL-ESM2M'!$E9,'GFDL-ESM2G'!$E9,'HadGEM2-ES'!$E9,'HadGEM2-CC'!$E9,inmcm4!$E9,'IPSL-CM5A-LR'!$E9,'IPSL-CM5A-MR'!$E9,'IPSL-MC5B-LR'!$E9,MIROC5!$E9,'MIROC-ESM'!$E9,'MIROC-ESM-CHEM'!$E9,'MRI-CGCM3'!$E9,'NorESM1-M'!$E9)</f>
        <v>1774.9581685499998</v>
      </c>
      <c r="AP10" s="10">
        <f>AVERAGE('bcc-csm-1'!$F9,'bcc-csm1-1-m'!$F9,'BNU-ESM'!$F9,CanESM2!$F9,CCSM4!$F9,'CNRM-CM5'!$F9,'CSIRO-Mk3-6-0'!$F9,'GFDL-ESM2M'!$F9,'GFDL-ESM2G'!$F9,'HadGEM2-ES'!$F9,'HadGEM2-CC'!$F9,inmcm4!$F9,'IPSL-CM5A-LR'!$F9,'IPSL-CM5A-MR'!$F9,'IPSL-MC5B-LR'!$F9,MIROC5!$F9,'MIROC-ESM'!$F9,'MIROC-ESM-CHEM'!$F9,'MRI-CGCM3'!$F9,'NorESM1-M'!$F9)</f>
        <v>148.72329770999997</v>
      </c>
      <c r="AQ10" s="17">
        <f>AVERAGE('bcc-csm-1'!$G9,'bcc-csm1-1-m'!$G9,'BNU-ESM'!$G9,CanESM2!$G9,CCSM4!$G9,'CNRM-CM5'!$G9,'CSIRO-Mk3-6-0'!$G9,'GFDL-ESM2M'!$G9,'GFDL-ESM2G'!$G9,'HadGEM2-ES'!$G9,'HadGEM2-CC'!$G9,inmcm4!$G9,'IPSL-CM5A-LR'!$G9,'IPSL-CM5A-MR'!$G9,'IPSL-MC5B-LR'!$G9,MIROC5!$G9,'MIROC-ESM'!$G9,'MIROC-ESM-CHEM'!$G9,'MRI-CGCM3'!$G9,'NorESM1-M'!$G9)</f>
        <v>0.95538453455000005</v>
      </c>
      <c r="AR10" s="58">
        <f t="shared" si="12"/>
        <v>0.11308128742857523</v>
      </c>
      <c r="AS10" s="56">
        <f t="shared" si="13"/>
        <v>0.48917998580398753</v>
      </c>
      <c r="AT10" s="60">
        <f t="shared" si="14"/>
        <v>0.10397274921954618</v>
      </c>
      <c r="AU10" s="56">
        <f t="shared" si="15"/>
        <v>0.19219904476801769</v>
      </c>
      <c r="AV10" s="56">
        <f t="shared" si="16"/>
        <v>0.94006271121433982</v>
      </c>
      <c r="AW10" s="60">
        <f t="shared" si="17"/>
        <v>0.21248500977961532</v>
      </c>
    </row>
    <row r="11" spans="1:49" ht="12.75" x14ac:dyDescent="0.35">
      <c r="A11" s="7" t="str">
        <f>IF(AND(B11='bcc-csm-1'!C10, B11='bcc-csm1-1-m'!C10,B11='BNU-ESM'!C10, B11=CanESM2!C10, B11=CCSM4!C10, B11='CNRM-CM5'!C10, B11='CSIRO-Mk3-6-0'!C10, B11='GFDL-ESM2M'!C10, B11='GFDL-ESM2G'!C10, B11='HadGEM2-ES'!C10, B11='HadGEM2-CC'!C10, B11=inmcm4!C10, B11='IPSL-CM5A-LR'!C10, B11='IPSL-CM5A-MR'!C10, B11='IPSL-MC5B-LR'!C10, B11=MIROC5!C10, B11='MIROC-ESM'!C10, B11='MIROC-ESM-CHEM'!C10, B11='MRI-CGCM3'!C10, B11='NorESM1-M'!C10), "Yes", "No")</f>
        <v>Yes</v>
      </c>
      <c r="B11" s="7">
        <v>27013</v>
      </c>
      <c r="C11" s="7" t="str">
        <f>VLOOKUP(B11, 'County name'!$A$2:$B$89, 2, FALSE)</f>
        <v>Blue Earth</v>
      </c>
      <c r="D11" s="8" t="s">
        <v>97</v>
      </c>
      <c r="E11" s="10">
        <f>AVERAGE('bcc-csm-1'!$H10,'bcc-csm1-1-m'!$H10,'BNU-ESM'!$H10,CanESM2!$H10,CCSM4!$H10,'CNRM-CM5'!$H10,'CSIRO-Mk3-6-0'!$H10,'GFDL-ESM2M'!$H10,'GFDL-ESM2G'!$H10,'HadGEM2-ES'!$H10,'HadGEM2-CC'!$H10,inmcm4!$H10,'IPSL-CM5A-LR'!$H10,'IPSL-CM5A-MR'!$H10,'IPSL-MC5B-LR'!$H10,MIROC5!$H10,'MIROC-ESM'!$H10,'MIROC-ESM-CHEM'!$H10,'MRI-CGCM3'!$H10,'NorESM1-M'!$H10)</f>
        <v>213.05416479699997</v>
      </c>
      <c r="F11" s="10">
        <f>AVERAGE('bcc-csm-1'!$I10,'bcc-csm1-1-m'!$I10,'BNU-ESM'!$I10,CanESM2!$I10,CCSM4!$I10,'CNRM-CM5'!$I10,'CSIRO-Mk3-6-0'!$I10,'GFDL-ESM2M'!$I10,'GFDL-ESM2G'!$I10,'HadGEM2-ES'!$I10,'HadGEM2-CC'!$I10,inmcm4!$I10,'IPSL-CM5A-LR'!$I10,'IPSL-CM5A-MR'!$I10,'IPSL-MC5B-LR'!$I10,MIROC5!$I10,'MIROC-ESM'!$I10,'MIROC-ESM-CHEM'!$I10,'MRI-CGCM3'!$I10,'NorESM1-M'!$I10)</f>
        <v>82.763724583999988</v>
      </c>
      <c r="G11" s="51">
        <f>AVERAGE('bcc-csm-1'!$J10,'bcc-csm1-1-m'!$J10,'BNU-ESM'!$J10,CanESM2!$J10,CCSM4!$J10,'CNRM-CM5'!$J10,'CSIRO-Mk3-6-0'!$J10,'GFDL-ESM2M'!$J10,'GFDL-ESM2G'!$J10,'HadGEM2-ES'!$J10,'HadGEM2-CC'!$J10,inmcm4!$J10,'IPSL-CM5A-LR'!$J10,'IPSL-CM5A-MR'!$J10,'IPSL-MC5B-LR'!$J10,MIROC5!$J10,'MIROC-ESM'!$J10,'MIROC-ESM-CHEM'!$J10,'MRI-CGCM3'!$J10,'NorESM1-M'!$J10)</f>
        <v>0.11213170985200001</v>
      </c>
      <c r="H11" s="10">
        <f>AVERAGE('bcc-csm-1'!$K10,'bcc-csm1-1-m'!$K10,'BNU-ESM'!$K10,CanESM2!$K10,CCSM4!$K10,'CNRM-CM5'!$K10,'CSIRO-Mk3-6-0'!$K10,'GFDL-ESM2M'!$K10,'GFDL-ESM2G'!$K10,'HadGEM2-ES'!$K10,'HadGEM2-CC'!$K10,inmcm4!$K10,'IPSL-CM5A-LR'!$K10,'IPSL-CM5A-MR'!$K10,'IPSL-MC5B-LR'!$K10,MIROC5!$K10,'MIROC-ESM'!$K10,'MIROC-ESM-CHEM'!$K10,'MRI-CGCM3'!$K10,'NorESM1-M'!$K10)</f>
        <v>349.057580175</v>
      </c>
      <c r="I11" s="10">
        <f>AVERAGE('bcc-csm-1'!$L10,'bcc-csm1-1-m'!$L10,'BNU-ESM'!$L10,CanESM2!$L10,CCSM4!$L10,'CNRM-CM5'!$L10,'CSIRO-Mk3-6-0'!$L10,'GFDL-ESM2M'!$L10,'GFDL-ESM2G'!$L10,'HadGEM2-ES'!$L10,'HadGEM2-CC'!$L10,inmcm4!$L10,'IPSL-CM5A-LR'!$L10,'IPSL-CM5A-MR'!$L10,'IPSL-MC5B-LR'!$L10,MIROC5!$L10,'MIROC-ESM'!$L10,'MIROC-ESM-CHEM'!$L10,'MRI-CGCM3'!$L10,'NorESM1-M'!$L10)</f>
        <v>155.50075733749998</v>
      </c>
      <c r="J11" s="51">
        <f>AVERAGE('bcc-csm-1'!$M10,'bcc-csm1-1-m'!$M10,'BNU-ESM'!$M10,CanESM2!$M10,CCSM4!$M10,'CNRM-CM5'!$M10,'CSIRO-Mk3-6-0'!$M10,'GFDL-ESM2M'!$M10,'GFDL-ESM2G'!$M10,'HadGEM2-ES'!$M10,'HadGEM2-CC'!$M10,inmcm4!$M10,'IPSL-CM5A-LR'!$M10,'IPSL-CM5A-MR'!$M10,'IPSL-MC5B-LR'!$M10,MIROC5!$M10,'MIROC-ESM'!$M10,'MIROC-ESM-CHEM'!$M10,'MRI-CGCM3'!$M10,'NorESM1-M'!$M10)</f>
        <v>0.20888195470934998</v>
      </c>
      <c r="K11" s="10">
        <f>MIN('bcc-csm-1'!$H10,'bcc-csm1-1-m'!$H10,'BNU-ESM'!$H10,CanESM2!$H10,CCSM4!$H10,'CNRM-CM5'!$H10,'CSIRO-Mk3-6-0'!$H10,'GFDL-ESM2M'!$H10,'GFDL-ESM2G'!$H10,'HadGEM2-ES'!$H10,'HadGEM2-CC'!$H10,inmcm4!$H10,'IPSL-CM5A-LR'!$H10,'IPSL-CM5A-MR'!$H10,'IPSL-MC5B-LR'!$H10,MIROC5!$H10,'MIROC-ESM'!$H10,'MIROC-ESM-CHEM'!$H10,'MRI-CGCM3'!$H10,'NorESM1-M'!$H10)</f>
        <v>42.18390763</v>
      </c>
      <c r="L11" s="10">
        <f>MIN('bcc-csm-1'!$I10,'bcc-csm1-1-m'!$I10,'BNU-ESM'!$I10,CanESM2!$I10,CCSM4!$I10,'CNRM-CM5'!$I10,'CSIRO-Mk3-6-0'!$I10,'GFDL-ESM2M'!$I10,'GFDL-ESM2G'!$I10,'HadGEM2-ES'!$I10,'HadGEM2-CC'!$I10,inmcm4!$I10,'IPSL-CM5A-LR'!$I10,'IPSL-CM5A-MR'!$I10,'IPSL-MC5B-LR'!$I10,MIROC5!$I10,'MIROC-ESM'!$I10,'MIROC-ESM-CHEM'!$I10,'MRI-CGCM3'!$I10,'NorESM1-M'!$I10)</f>
        <v>-12.925390910000001</v>
      </c>
      <c r="M11" s="51">
        <f>MIN('bcc-csm-1'!$J10,'bcc-csm1-1-m'!$J10,'BNU-ESM'!$J10,CanESM2!$J10,CCSM4!$J10,'CNRM-CM5'!$J10,'CSIRO-Mk3-6-0'!$J10,'GFDL-ESM2M'!$J10,'GFDL-ESM2G'!$J10,'HadGEM2-ES'!$J10,'HadGEM2-CC'!$J10,inmcm4!$J10,'IPSL-CM5A-LR'!$J10,'IPSL-CM5A-MR'!$J10,'IPSL-MC5B-LR'!$J10,MIROC5!$J10,'MIROC-ESM'!$J10,'MIROC-ESM-CHEM'!$J10,'MRI-CGCM3'!$J10,'NorESM1-M'!$J10)</f>
        <v>-6.2264214700000001E-2</v>
      </c>
      <c r="N11" s="10">
        <f>MIN('bcc-csm-1'!$K10,'bcc-csm1-1-m'!$K10,'BNU-ESM'!$K10,CanESM2!$K10,CCSM4!$K10,'CNRM-CM5'!$K10,'CSIRO-Mk3-6-0'!$K10,'GFDL-ESM2M'!$K10,'GFDL-ESM2G'!$K10,'HadGEM2-ES'!$K10,'HadGEM2-CC'!$K10,inmcm4!$K10,'IPSL-CM5A-LR'!$K10,'IPSL-CM5A-MR'!$K10,'IPSL-MC5B-LR'!$K10,MIROC5!$K10,'MIROC-ESM'!$K10,'MIROC-ESM-CHEM'!$K10,'MRI-CGCM3'!$K10,'NorESM1-M'!$K10)</f>
        <v>115.7645277</v>
      </c>
      <c r="O11" s="10">
        <f>MIN('bcc-csm-1'!$L10,'bcc-csm1-1-m'!$L10,'BNU-ESM'!$L10,CanESM2!$L10,CCSM4!$L10,'CNRM-CM5'!$L10,'CSIRO-Mk3-6-0'!$L10,'GFDL-ESM2M'!$L10,'GFDL-ESM2G'!$L10,'HadGEM2-ES'!$L10,'HadGEM2-CC'!$L10,inmcm4!$L10,'IPSL-CM5A-LR'!$L10,'IPSL-CM5A-MR'!$L10,'IPSL-MC5B-LR'!$L10,MIROC5!$L10,'MIROC-ESM'!$L10,'MIROC-ESM-CHEM'!$L10,'MRI-CGCM3'!$L10,'NorESM1-M'!$L10)</f>
        <v>26.638650470000002</v>
      </c>
      <c r="P11" s="51">
        <f>MIN('bcc-csm-1'!$M10,'bcc-csm1-1-m'!$M10,'BNU-ESM'!$M10,CanESM2!$M10,CCSM4!$M10,'CNRM-CM5'!$M10,'CSIRO-Mk3-6-0'!$M10,'GFDL-ESM2M'!$M10,'GFDL-ESM2G'!$M10,'HadGEM2-ES'!$M10,'HadGEM2-CC'!$M10,inmcm4!$M10,'IPSL-CM5A-LR'!$M10,'IPSL-CM5A-MR'!$M10,'IPSL-MC5B-LR'!$M10,MIROC5!$M10,'MIROC-ESM'!$M10,'MIROC-ESM-CHEM'!$M10,'MRI-CGCM3'!$M10,'NorESM1-M'!$M10)</f>
        <v>1.743189217E-3</v>
      </c>
      <c r="Q11" s="10">
        <f>MAX('bcc-csm-1'!$H10,'bcc-csm1-1-m'!$H10,'BNU-ESM'!$H10,CanESM2!$H10,CCSM4!$H10,'CNRM-CM5'!$H10,'CSIRO-Mk3-6-0'!$H10,'GFDL-ESM2M'!$H10,'GFDL-ESM2G'!$H10,'HadGEM2-ES'!$H10,'HadGEM2-CC'!$H10,inmcm4!$H10,'IPSL-CM5A-LR'!$H10,'IPSL-CM5A-MR'!$H10,'IPSL-MC5B-LR'!$H10,MIROC5!$H10,'MIROC-ESM'!$H10,'MIROC-ESM-CHEM'!$H10,'MRI-CGCM3'!$H10,'NorESM1-M'!$H10)</f>
        <v>351.30157700000001</v>
      </c>
      <c r="R11" s="10">
        <f>MAX('bcc-csm-1'!$I10,'bcc-csm1-1-m'!$I10,'BNU-ESM'!$I10,CanESM2!$I10,CCSM4!$I10,'CNRM-CM5'!$I10,'CSIRO-Mk3-6-0'!$I10,'GFDL-ESM2M'!$I10,'GFDL-ESM2G'!$I10,'HadGEM2-ES'!$I10,'HadGEM2-CC'!$I10,inmcm4!$I10,'IPSL-CM5A-LR'!$I10,'IPSL-CM5A-MR'!$I10,'IPSL-MC5B-LR'!$I10,MIROC5!$I10,'MIROC-ESM'!$I10,'MIROC-ESM-CHEM'!$I10,'MRI-CGCM3'!$I10,'NorESM1-M'!$I10)</f>
        <v>158.4943877</v>
      </c>
      <c r="S11" s="51">
        <f>MAX('bcc-csm-1'!$J10,'bcc-csm1-1-m'!$J10,'BNU-ESM'!$J10,CanESM2!$J10,CCSM4!$J10,'CNRM-CM5'!$J10,'CSIRO-Mk3-6-0'!$J10,'GFDL-ESM2M'!$J10,'GFDL-ESM2G'!$J10,'HadGEM2-ES'!$J10,'HadGEM2-CC'!$J10,inmcm4!$J10,'IPSL-CM5A-LR'!$J10,'IPSL-CM5A-MR'!$J10,'IPSL-MC5B-LR'!$J10,MIROC5!$J10,'MIROC-ESM'!$J10,'MIROC-ESM-CHEM'!$J10,'MRI-CGCM3'!$J10,'NorESM1-M'!$J10)</f>
        <v>0.27262229430000001</v>
      </c>
      <c r="T11" s="10">
        <f>MAX('bcc-csm-1'!$K10,'bcc-csm1-1-m'!$K10,'BNU-ESM'!$K10,CanESM2!$K10,CCSM4!$K10,'CNRM-CM5'!$K10,'CSIRO-Mk3-6-0'!$K10,'GFDL-ESM2M'!$K10,'GFDL-ESM2G'!$K10,'HadGEM2-ES'!$K10,'HadGEM2-CC'!$K10,inmcm4!$K10,'IPSL-CM5A-LR'!$K10,'IPSL-CM5A-MR'!$K10,'IPSL-MC5B-LR'!$K10,MIROC5!$K10,'MIROC-ESM'!$K10,'MIROC-ESM-CHEM'!$K10,'MRI-CGCM3'!$K10,'NorESM1-M'!$K10)</f>
        <v>535.27732070000002</v>
      </c>
      <c r="U11" s="10">
        <f>MAX('bcc-csm-1'!$L10,'bcc-csm1-1-m'!$L10,'BNU-ESM'!$L10,CanESM2!$L10,CCSM4!$L10,'CNRM-CM5'!$L10,'CSIRO-Mk3-6-0'!$L10,'GFDL-ESM2M'!$L10,'GFDL-ESM2G'!$L10,'HadGEM2-ES'!$L10,'HadGEM2-CC'!$L10,inmcm4!$L10,'IPSL-CM5A-LR'!$L10,'IPSL-CM5A-MR'!$L10,'IPSL-MC5B-LR'!$L10,MIROC5!$L10,'MIROC-ESM'!$L10,'MIROC-ESM-CHEM'!$L10,'MRI-CGCM3'!$L10,'NorESM1-M'!$L10)</f>
        <v>272.43926699999997</v>
      </c>
      <c r="V11" s="51">
        <f>MAX('bcc-csm-1'!$M10,'bcc-csm1-1-m'!$M10,'BNU-ESM'!$M10,CanESM2!$M10,CCSM4!$M10,'CNRM-CM5'!$M10,'CSIRO-Mk3-6-0'!$M10,'GFDL-ESM2M'!$M10,'GFDL-ESM2G'!$M10,'HadGEM2-ES'!$M10,'HadGEM2-CC'!$M10,inmcm4!$M10,'IPSL-CM5A-LR'!$M10,'IPSL-CM5A-MR'!$M10,'IPSL-MC5B-LR'!$M10,MIROC5!$M10,'MIROC-ESM'!$M10,'MIROC-ESM-CHEM'!$M10,'MRI-CGCM3'!$M10,'NorESM1-M'!$M10)</f>
        <v>0.41116759899999999</v>
      </c>
      <c r="W11" s="10">
        <f>STDEV('bcc-csm-1'!$H10,'bcc-csm1-1-m'!$H10,'BNU-ESM'!$H10,CanESM2!$H10,CCSM4!$H10,'CNRM-CM5'!$H10,'CSIRO-Mk3-6-0'!$H10,'GFDL-ESM2M'!$H10,'GFDL-ESM2G'!$H10,'HadGEM2-ES'!$H10,'HadGEM2-CC'!$H10,inmcm4!$H10,'IPSL-CM5A-LR'!$H10,'IPSL-CM5A-MR'!$H10,'IPSL-MC5B-LR'!$H10,MIROC5!$H10,'MIROC-ESM'!$H10,'MIROC-ESM-CHEM'!$H10,'MRI-CGCM3'!$H10,'NorESM1-M'!$H10)</f>
        <v>77.440958598859254</v>
      </c>
      <c r="X11" s="10">
        <f>STDEV('bcc-csm-1'!$I10,'bcc-csm1-1-m'!$I10,'BNU-ESM'!$I10,CanESM2!$I10,CCSM4!$I10,'CNRM-CM5'!$I10,'CSIRO-Mk3-6-0'!$I10,'GFDL-ESM2M'!$I10,'GFDL-ESM2G'!$I10,'HadGEM2-ES'!$I10,'HadGEM2-CC'!$I10,inmcm4!$I10,'IPSL-CM5A-LR'!$I10,'IPSL-CM5A-MR'!$I10,'IPSL-MC5B-LR'!$I10,MIROC5!$I10,'MIROC-ESM'!$I10,'MIROC-ESM-CHEM'!$I10,'MRI-CGCM3'!$I10,'NorESM1-M'!$I10)</f>
        <v>39.78117739315875</v>
      </c>
      <c r="Y11" s="51">
        <f>STDEV('bcc-csm-1'!$J10,'bcc-csm1-1-m'!$J10,'BNU-ESM'!$J10,CanESM2!$J10,CCSM4!$J10,'CNRM-CM5'!$J10,'CSIRO-Mk3-6-0'!$J10,'GFDL-ESM2M'!$J10,'GFDL-ESM2G'!$J10,'HadGEM2-ES'!$J10,'HadGEM2-CC'!$J10,inmcm4!$J10,'IPSL-CM5A-LR'!$J10,'IPSL-CM5A-MR'!$J10,'IPSL-MC5B-LR'!$J10,MIROC5!$J10,'MIROC-ESM'!$J10,'MIROC-ESM-CHEM'!$J10,'MRI-CGCM3'!$J10,'NorESM1-M'!$J10)</f>
        <v>8.0909449823148766E-2</v>
      </c>
      <c r="Z11" s="10">
        <f>STDEV('bcc-csm-1'!$K10,'bcc-csm1-1-m'!$K10,'BNU-ESM'!$K10,CanESM2!$K10,CCSM4!$K10,'CNRM-CM5'!$K10,'CSIRO-Mk3-6-0'!$K10,'GFDL-ESM2M'!$K10,'GFDL-ESM2G'!$K10,'HadGEM2-ES'!$K10,'HadGEM2-CC'!$K10,inmcm4!$K10,'IPSL-CM5A-LR'!$K10,'IPSL-CM5A-MR'!$K10,'IPSL-MC5B-LR'!$K10,MIROC5!$K10,'MIROC-ESM'!$K10,'MIROC-ESM-CHEM'!$K10,'MRI-CGCM3'!$K10,'NorESM1-M'!$K10)</f>
        <v>130.10703812632295</v>
      </c>
      <c r="AA11" s="10">
        <f>STDEV('bcc-csm-1'!$L10,'bcc-csm1-1-m'!$L10,'BNU-ESM'!$L10,CanESM2!$L10,CCSM4!$L10,'CNRM-CM5'!$L10,'CSIRO-Mk3-6-0'!$L10,'GFDL-ESM2M'!$L10,'GFDL-ESM2G'!$L10,'HadGEM2-ES'!$L10,'HadGEM2-CC'!$L10,inmcm4!$L10,'IPSL-CM5A-LR'!$L10,'IPSL-CM5A-MR'!$L10,'IPSL-MC5B-LR'!$L10,MIROC5!$L10,'MIROC-ESM'!$L10,'MIROC-ESM-CHEM'!$L10,'MRI-CGCM3'!$L10,'NorESM1-M'!$L10)</f>
        <v>71.506685351408294</v>
      </c>
      <c r="AB11" s="51">
        <f>STDEV('bcc-csm-1'!$M10,'bcc-csm1-1-m'!$M10,'BNU-ESM'!$M10,CanESM2!$M10,CCSM4!$M10,'CNRM-CM5'!$M10,'CSIRO-Mk3-6-0'!$M10,'GFDL-ESM2M'!$M10,'GFDL-ESM2G'!$M10,'HadGEM2-ES'!$M10,'HadGEM2-CC'!$M10,inmcm4!$M10,'IPSL-CM5A-LR'!$M10,'IPSL-CM5A-MR'!$M10,'IPSL-MC5B-LR'!$M10,MIROC5!$M10,'MIROC-ESM'!$M10,'MIROC-ESM-CHEM'!$M10,'MRI-CGCM3'!$M10,'NorESM1-M'!$M10)</f>
        <v>0.12222900300167792</v>
      </c>
      <c r="AC11" s="10">
        <f t="shared" ref="AC11:AH11" si="30">E11-(3*W11)</f>
        <v>-19.268710999577792</v>
      </c>
      <c r="AD11" s="10">
        <f t="shared" si="30"/>
        <v>-36.579807595476268</v>
      </c>
      <c r="AE11" s="51">
        <f t="shared" si="30"/>
        <v>-0.13059663961744628</v>
      </c>
      <c r="AF11" s="10">
        <f t="shared" si="30"/>
        <v>-41.263534203968845</v>
      </c>
      <c r="AG11" s="10">
        <f t="shared" si="30"/>
        <v>-59.019298716724904</v>
      </c>
      <c r="AH11" s="54">
        <f t="shared" si="30"/>
        <v>-0.15780505429568378</v>
      </c>
      <c r="AI11" s="10">
        <f t="shared" ref="AI11:AN11" si="31">E11+(3*W11)</f>
        <v>445.3770405935777</v>
      </c>
      <c r="AJ11" s="10">
        <f t="shared" si="31"/>
        <v>202.10725676347624</v>
      </c>
      <c r="AK11" s="54">
        <f t="shared" si="31"/>
        <v>0.35486005932144632</v>
      </c>
      <c r="AL11" s="10">
        <f t="shared" si="31"/>
        <v>739.3786945539689</v>
      </c>
      <c r="AM11" s="10">
        <f t="shared" si="31"/>
        <v>370.02081339172486</v>
      </c>
      <c r="AN11" s="54">
        <f t="shared" si="31"/>
        <v>0.57556896371438371</v>
      </c>
      <c r="AO11" s="10">
        <f>AVERAGE('bcc-csm-1'!$E10,'bcc-csm1-1-m'!$E10,'BNU-ESM'!$E10,CanESM2!$E10,CCSM4!$E10,'CNRM-CM5'!$E10,'CSIRO-Mk3-6-0'!$E10,'GFDL-ESM2M'!$E10,'GFDL-ESM2G'!$E10,'HadGEM2-ES'!$E10,'HadGEM2-CC'!$E10,inmcm4!$E10,'IPSL-CM5A-LR'!$E10,'IPSL-CM5A-MR'!$E10,'IPSL-MC5B-LR'!$E10,MIROC5!$E10,'MIROC-ESM'!$E10,'MIROC-ESM-CHEM'!$E10,'MRI-CGCM3'!$E10,'NorESM1-M'!$E10)</f>
        <v>1882.4091294499999</v>
      </c>
      <c r="AP11" s="10">
        <f>AVERAGE('bcc-csm-1'!$F10,'bcc-csm1-1-m'!$F10,'BNU-ESM'!$F10,CanESM2!$F10,CCSM4!$F10,'CNRM-CM5'!$F10,'CSIRO-Mk3-6-0'!$F10,'GFDL-ESM2M'!$F10,'GFDL-ESM2G'!$F10,'HadGEM2-ES'!$F10,'HadGEM2-CC'!$F10,inmcm4!$F10,'IPSL-CM5A-LR'!$F10,'IPSL-CM5A-MR'!$F10,'IPSL-MC5B-LR'!$F10,MIROC5!$F10,'MIROC-ESM'!$F10,'MIROC-ESM-CHEM'!$F10,'MRI-CGCM3'!$F10,'NorESM1-M'!$F10)</f>
        <v>151.55904938999998</v>
      </c>
      <c r="AQ11" s="17">
        <f>AVERAGE('bcc-csm-1'!$G10,'bcc-csm1-1-m'!$G10,'BNU-ESM'!$G10,CanESM2!$G10,CCSM4!$G10,'CNRM-CM5'!$G10,'CSIRO-Mk3-6-0'!$G10,'GFDL-ESM2M'!$G10,'GFDL-ESM2G'!$G10,'HadGEM2-ES'!$G10,'HadGEM2-CC'!$G10,inmcm4!$G10,'IPSL-CM5A-LR'!$G10,'IPSL-CM5A-MR'!$G10,'IPSL-MC5B-LR'!$G10,MIROC5!$G10,'MIROC-ESM'!$G10,'MIROC-ESM-CHEM'!$G10,'MRI-CGCM3'!$G10,'NorESM1-M'!$G10)</f>
        <v>0.98535535816500031</v>
      </c>
      <c r="AR11" s="58">
        <f t="shared" si="12"/>
        <v>0.113181646573957</v>
      </c>
      <c r="AS11" s="56">
        <f t="shared" si="13"/>
        <v>0.54608236800844445</v>
      </c>
      <c r="AT11" s="60">
        <f t="shared" si="14"/>
        <v>0.1137982443824325</v>
      </c>
      <c r="AU11" s="56">
        <f t="shared" si="15"/>
        <v>0.18543130433976765</v>
      </c>
      <c r="AV11" s="56">
        <f t="shared" si="16"/>
        <v>1.0260077373364687</v>
      </c>
      <c r="AW11" s="60">
        <f t="shared" si="17"/>
        <v>0.211986419902709</v>
      </c>
    </row>
    <row r="12" spans="1:49" ht="12.75" x14ac:dyDescent="0.35">
      <c r="A12" s="7" t="str">
        <f>IF(AND(B12='bcc-csm-1'!C11, B12='bcc-csm1-1-m'!C11,B12='BNU-ESM'!C11, B12=CanESM2!C11, B12=CCSM4!C11, B12='CNRM-CM5'!C11, B12='CSIRO-Mk3-6-0'!C11, B12='GFDL-ESM2M'!C11, B12='GFDL-ESM2G'!C11, B12='HadGEM2-ES'!C11, B12='HadGEM2-CC'!C11, B12=inmcm4!C11, B12='IPSL-CM5A-LR'!C11, B12='IPSL-CM5A-MR'!C11, B12='IPSL-MC5B-LR'!C11, B12=MIROC5!C11, B12='MIROC-ESM'!C11, B12='MIROC-ESM-CHEM'!C11, B12='MRI-CGCM3'!C11, B12='NorESM1-M'!C11), "Yes", "No")</f>
        <v>Yes</v>
      </c>
      <c r="B12" s="7">
        <v>27015</v>
      </c>
      <c r="C12" s="7" t="str">
        <f>VLOOKUP(B12, 'County name'!$A$2:$B$89, 2, FALSE)</f>
        <v>Brown</v>
      </c>
      <c r="D12" s="8" t="s">
        <v>97</v>
      </c>
      <c r="E12" s="10">
        <f>AVERAGE('bcc-csm-1'!$H11,'bcc-csm1-1-m'!$H11,'BNU-ESM'!$H11,CanESM2!$H11,CCSM4!$H11,'CNRM-CM5'!$H11,'CSIRO-Mk3-6-0'!$H11,'GFDL-ESM2M'!$H11,'GFDL-ESM2G'!$H11,'HadGEM2-ES'!$H11,'HadGEM2-CC'!$H11,inmcm4!$H11,'IPSL-CM5A-LR'!$H11,'IPSL-CM5A-MR'!$H11,'IPSL-MC5B-LR'!$H11,MIROC5!$H11,'MIROC-ESM'!$H11,'MIROC-ESM-CHEM'!$H11,'MRI-CGCM3'!$H11,'NorESM1-M'!$H11)</f>
        <v>212.11266896499995</v>
      </c>
      <c r="F12" s="10">
        <f>AVERAGE('bcc-csm-1'!$I11,'bcc-csm1-1-m'!$I11,'BNU-ESM'!$I11,CanESM2!$I11,CCSM4!$I11,'CNRM-CM5'!$I11,'CSIRO-Mk3-6-0'!$I11,'GFDL-ESM2M'!$I11,'GFDL-ESM2G'!$I11,'HadGEM2-ES'!$I11,'HadGEM2-CC'!$I11,inmcm4!$I11,'IPSL-CM5A-LR'!$I11,'IPSL-CM5A-MR'!$I11,'IPSL-MC5B-LR'!$I11,MIROC5!$I11,'MIROC-ESM'!$I11,'MIROC-ESM-CHEM'!$I11,'MRI-CGCM3'!$I11,'NorESM1-M'!$I11)</f>
        <v>81.926665325500011</v>
      </c>
      <c r="G12" s="51">
        <f>AVERAGE('bcc-csm-1'!$J11,'bcc-csm1-1-m'!$J11,'BNU-ESM'!$J11,CanESM2!$J11,CCSM4!$J11,'CNRM-CM5'!$J11,'CSIRO-Mk3-6-0'!$J11,'GFDL-ESM2M'!$J11,'GFDL-ESM2G'!$J11,'HadGEM2-ES'!$J11,'HadGEM2-CC'!$J11,inmcm4!$J11,'IPSL-CM5A-LR'!$J11,'IPSL-CM5A-MR'!$J11,'IPSL-MC5B-LR'!$J11,MIROC5!$J11,'MIROC-ESM'!$J11,'MIROC-ESM-CHEM'!$J11,'MRI-CGCM3'!$J11,'NorESM1-M'!$J11)</f>
        <v>0.11031472889850003</v>
      </c>
      <c r="H12" s="10">
        <f>AVERAGE('bcc-csm-1'!$K11,'bcc-csm1-1-m'!$K11,'BNU-ESM'!$K11,CanESM2!$K11,CCSM4!$K11,'CNRM-CM5'!$K11,'CSIRO-Mk3-6-0'!$K11,'GFDL-ESM2M'!$K11,'GFDL-ESM2G'!$K11,'HadGEM2-ES'!$K11,'HadGEM2-CC'!$K11,inmcm4!$K11,'IPSL-CM5A-LR'!$K11,'IPSL-CM5A-MR'!$K11,'IPSL-MC5B-LR'!$K11,MIROC5!$K11,'MIROC-ESM'!$K11,'MIROC-ESM-CHEM'!$K11,'MRI-CGCM3'!$K11,'NorESM1-M'!$K11)</f>
        <v>351.95805460000008</v>
      </c>
      <c r="I12" s="10">
        <f>AVERAGE('bcc-csm-1'!$L11,'bcc-csm1-1-m'!$L11,'BNU-ESM'!$L11,CanESM2!$L11,CCSM4!$L11,'CNRM-CM5'!$L11,'CSIRO-Mk3-6-0'!$L11,'GFDL-ESM2M'!$L11,'GFDL-ESM2G'!$L11,'HadGEM2-ES'!$L11,'HadGEM2-CC'!$L11,inmcm4!$L11,'IPSL-CM5A-LR'!$L11,'IPSL-CM5A-MR'!$L11,'IPSL-MC5B-LR'!$L11,MIROC5!$L11,'MIROC-ESM'!$L11,'MIROC-ESM-CHEM'!$L11,'MRI-CGCM3'!$L11,'NorESM1-M'!$L11)</f>
        <v>154.68848672150003</v>
      </c>
      <c r="J12" s="51">
        <f>AVERAGE('bcc-csm-1'!$M11,'bcc-csm1-1-m'!$M11,'BNU-ESM'!$M11,CanESM2!$M11,CCSM4!$M11,'CNRM-CM5'!$M11,'CSIRO-Mk3-6-0'!$M11,'GFDL-ESM2M'!$M11,'GFDL-ESM2G'!$M11,'HadGEM2-ES'!$M11,'HadGEM2-CC'!$M11,inmcm4!$M11,'IPSL-CM5A-LR'!$M11,'IPSL-CM5A-MR'!$M11,'IPSL-MC5B-LR'!$M11,MIROC5!$M11,'MIROC-ESM'!$M11,'MIROC-ESM-CHEM'!$M11,'MRI-CGCM3'!$M11,'NorESM1-M'!$M11)</f>
        <v>0.21088251217850001</v>
      </c>
      <c r="K12" s="10">
        <f>MIN('bcc-csm-1'!$H11,'bcc-csm1-1-m'!$H11,'BNU-ESM'!$H11,CanESM2!$H11,CCSM4!$H11,'CNRM-CM5'!$H11,'CSIRO-Mk3-6-0'!$H11,'GFDL-ESM2M'!$H11,'GFDL-ESM2G'!$H11,'HadGEM2-ES'!$H11,'HadGEM2-CC'!$H11,inmcm4!$H11,'IPSL-CM5A-LR'!$H11,'IPSL-CM5A-MR'!$H11,'IPSL-MC5B-LR'!$H11,MIROC5!$H11,'MIROC-ESM'!$H11,'MIROC-ESM-CHEM'!$H11,'MRI-CGCM3'!$H11,'NorESM1-M'!$H11)</f>
        <v>38.810657910000003</v>
      </c>
      <c r="L12" s="10">
        <f>MIN('bcc-csm-1'!$I11,'bcc-csm1-1-m'!$I11,'BNU-ESM'!$I11,CanESM2!$I11,CCSM4!$I11,'CNRM-CM5'!$I11,'CSIRO-Mk3-6-0'!$I11,'GFDL-ESM2M'!$I11,'GFDL-ESM2G'!$I11,'HadGEM2-ES'!$I11,'HadGEM2-CC'!$I11,inmcm4!$I11,'IPSL-CM5A-LR'!$I11,'IPSL-CM5A-MR'!$I11,'IPSL-MC5B-LR'!$I11,MIROC5!$I11,'MIROC-ESM'!$I11,'MIROC-ESM-CHEM'!$I11,'MRI-CGCM3'!$I11,'NorESM1-M'!$I11)</f>
        <v>-12.823006060000001</v>
      </c>
      <c r="M12" s="51">
        <f>MIN('bcc-csm-1'!$J11,'bcc-csm1-1-m'!$J11,'BNU-ESM'!$J11,CanESM2!$J11,CCSM4!$J11,'CNRM-CM5'!$J11,'CSIRO-Mk3-6-0'!$J11,'GFDL-ESM2M'!$J11,'GFDL-ESM2G'!$J11,'HadGEM2-ES'!$J11,'HadGEM2-CC'!$J11,inmcm4!$J11,'IPSL-CM5A-LR'!$J11,'IPSL-CM5A-MR'!$J11,'IPSL-MC5B-LR'!$J11,MIROC5!$J11,'MIROC-ESM'!$J11,'MIROC-ESM-CHEM'!$J11,'MRI-CGCM3'!$J11,'NorESM1-M'!$J11)</f>
        <v>-6.5905292759999998E-2</v>
      </c>
      <c r="N12" s="10">
        <f>MIN('bcc-csm-1'!$K11,'bcc-csm1-1-m'!$K11,'BNU-ESM'!$K11,CanESM2!$K11,CCSM4!$K11,'CNRM-CM5'!$K11,'CSIRO-Mk3-6-0'!$K11,'GFDL-ESM2M'!$K11,'GFDL-ESM2G'!$K11,'HadGEM2-ES'!$K11,'HadGEM2-CC'!$K11,inmcm4!$K11,'IPSL-CM5A-LR'!$K11,'IPSL-CM5A-MR'!$K11,'IPSL-MC5B-LR'!$K11,MIROC5!$K11,'MIROC-ESM'!$K11,'MIROC-ESM-CHEM'!$K11,'MRI-CGCM3'!$K11,'NorESM1-M'!$K11)</f>
        <v>121.7236906</v>
      </c>
      <c r="O12" s="10">
        <f>MIN('bcc-csm-1'!$L11,'bcc-csm1-1-m'!$L11,'BNU-ESM'!$L11,CanESM2!$L11,CCSM4!$L11,'CNRM-CM5'!$L11,'CSIRO-Mk3-6-0'!$L11,'GFDL-ESM2M'!$L11,'GFDL-ESM2G'!$L11,'HadGEM2-ES'!$L11,'HadGEM2-CC'!$L11,inmcm4!$L11,'IPSL-CM5A-LR'!$L11,'IPSL-CM5A-MR'!$L11,'IPSL-MC5B-LR'!$L11,MIROC5!$L11,'MIROC-ESM'!$L11,'MIROC-ESM-CHEM'!$L11,'MRI-CGCM3'!$L11,'NorESM1-M'!$L11)</f>
        <v>32.40319238</v>
      </c>
      <c r="P12" s="51">
        <f>MIN('bcc-csm-1'!$M11,'bcc-csm1-1-m'!$M11,'BNU-ESM'!$M11,CanESM2!$M11,CCSM4!$M11,'CNRM-CM5'!$M11,'CSIRO-Mk3-6-0'!$M11,'GFDL-ESM2M'!$M11,'GFDL-ESM2G'!$M11,'HadGEM2-ES'!$M11,'HadGEM2-CC'!$M11,inmcm4!$M11,'IPSL-CM5A-LR'!$M11,'IPSL-CM5A-MR'!$M11,'IPSL-MC5B-LR'!$M11,MIROC5!$M11,'MIROC-ESM'!$M11,'MIROC-ESM-CHEM'!$M11,'MRI-CGCM3'!$M11,'NorESM1-M'!$M11)</f>
        <v>1.308140124E-2</v>
      </c>
      <c r="Q12" s="10">
        <f>MAX('bcc-csm-1'!$H11,'bcc-csm1-1-m'!$H11,'BNU-ESM'!$H11,CanESM2!$H11,CCSM4!$H11,'CNRM-CM5'!$H11,'CSIRO-Mk3-6-0'!$H11,'GFDL-ESM2M'!$H11,'GFDL-ESM2G'!$H11,'HadGEM2-ES'!$H11,'HadGEM2-CC'!$H11,inmcm4!$H11,'IPSL-CM5A-LR'!$H11,'IPSL-CM5A-MR'!$H11,'IPSL-MC5B-LR'!$H11,MIROC5!$H11,'MIROC-ESM'!$H11,'MIROC-ESM-CHEM'!$H11,'MRI-CGCM3'!$H11,'NorESM1-M'!$H11)</f>
        <v>347.67970939999998</v>
      </c>
      <c r="R12" s="10">
        <f>MAX('bcc-csm-1'!$I11,'bcc-csm1-1-m'!$I11,'BNU-ESM'!$I11,CanESM2!$I11,CCSM4!$I11,'CNRM-CM5'!$I11,'CSIRO-Mk3-6-0'!$I11,'GFDL-ESM2M'!$I11,'GFDL-ESM2G'!$I11,'HadGEM2-ES'!$I11,'HadGEM2-CC'!$I11,inmcm4!$I11,'IPSL-CM5A-LR'!$I11,'IPSL-CM5A-MR'!$I11,'IPSL-MC5B-LR'!$I11,MIROC5!$I11,'MIROC-ESM'!$I11,'MIROC-ESM-CHEM'!$I11,'MRI-CGCM3'!$I11,'NorESM1-M'!$I11)</f>
        <v>151.1315085</v>
      </c>
      <c r="S12" s="51">
        <f>MAX('bcc-csm-1'!$J11,'bcc-csm1-1-m'!$J11,'BNU-ESM'!$J11,CanESM2!$J11,CCSM4!$J11,'CNRM-CM5'!$J11,'CSIRO-Mk3-6-0'!$J11,'GFDL-ESM2M'!$J11,'GFDL-ESM2G'!$J11,'HadGEM2-ES'!$J11,'HadGEM2-CC'!$J11,inmcm4!$J11,'IPSL-CM5A-LR'!$J11,'IPSL-CM5A-MR'!$J11,'IPSL-MC5B-LR'!$J11,MIROC5!$J11,'MIROC-ESM'!$J11,'MIROC-ESM-CHEM'!$J11,'MRI-CGCM3'!$J11,'NorESM1-M'!$J11)</f>
        <v>0.26948421039999998</v>
      </c>
      <c r="T12" s="10">
        <f>MAX('bcc-csm-1'!$K11,'bcc-csm1-1-m'!$K11,'BNU-ESM'!$K11,CanESM2!$K11,CCSM4!$K11,'CNRM-CM5'!$K11,'CSIRO-Mk3-6-0'!$K11,'GFDL-ESM2M'!$K11,'GFDL-ESM2G'!$K11,'HadGEM2-ES'!$K11,'HadGEM2-CC'!$K11,inmcm4!$K11,'IPSL-CM5A-LR'!$K11,'IPSL-CM5A-MR'!$K11,'IPSL-MC5B-LR'!$K11,MIROC5!$K11,'MIROC-ESM'!$K11,'MIROC-ESM-CHEM'!$K11,'MRI-CGCM3'!$K11,'NorESM1-M'!$K11)</f>
        <v>530.37924659999999</v>
      </c>
      <c r="U12" s="10">
        <f>MAX('bcc-csm-1'!$L11,'bcc-csm1-1-m'!$L11,'BNU-ESM'!$L11,CanESM2!$L11,CCSM4!$L11,'CNRM-CM5'!$L11,'CSIRO-Mk3-6-0'!$L11,'GFDL-ESM2M'!$L11,'GFDL-ESM2G'!$L11,'HadGEM2-ES'!$L11,'HadGEM2-CC'!$L11,inmcm4!$L11,'IPSL-CM5A-LR'!$L11,'IPSL-CM5A-MR'!$L11,'IPSL-MC5B-LR'!$L11,MIROC5!$L11,'MIROC-ESM'!$L11,'MIROC-ESM-CHEM'!$L11,'MRI-CGCM3'!$L11,'NorESM1-M'!$L11)</f>
        <v>251.24427969999999</v>
      </c>
      <c r="V12" s="51">
        <f>MAX('bcc-csm-1'!$M11,'bcc-csm1-1-m'!$M11,'BNU-ESM'!$M11,CanESM2!$M11,CCSM4!$M11,'CNRM-CM5'!$M11,'CSIRO-Mk3-6-0'!$M11,'GFDL-ESM2M'!$M11,'GFDL-ESM2G'!$M11,'HadGEM2-ES'!$M11,'HadGEM2-CC'!$M11,inmcm4!$M11,'IPSL-CM5A-LR'!$M11,'IPSL-CM5A-MR'!$M11,'IPSL-MC5B-LR'!$M11,MIROC5!$M11,'MIROC-ESM'!$M11,'MIROC-ESM-CHEM'!$M11,'MRI-CGCM3'!$M11,'NorESM1-M'!$M11)</f>
        <v>0.40511117229999999</v>
      </c>
      <c r="W12" s="10">
        <f>STDEV('bcc-csm-1'!$H11,'bcc-csm1-1-m'!$H11,'BNU-ESM'!$H11,CanESM2!$H11,CCSM4!$H11,'CNRM-CM5'!$H11,'CSIRO-Mk3-6-0'!$H11,'GFDL-ESM2M'!$H11,'GFDL-ESM2G'!$H11,'HadGEM2-ES'!$H11,'HadGEM2-CC'!$H11,inmcm4!$H11,'IPSL-CM5A-LR'!$H11,'IPSL-CM5A-MR'!$H11,'IPSL-MC5B-LR'!$H11,MIROC5!$H11,'MIROC-ESM'!$H11,'MIROC-ESM-CHEM'!$H11,'MRI-CGCM3'!$H11,'NorESM1-M'!$H11)</f>
        <v>76.430841495268396</v>
      </c>
      <c r="X12" s="10">
        <f>STDEV('bcc-csm-1'!$I11,'bcc-csm1-1-m'!$I11,'BNU-ESM'!$I11,CanESM2!$I11,CCSM4!$I11,'CNRM-CM5'!$I11,'CSIRO-Mk3-6-0'!$I11,'GFDL-ESM2M'!$I11,'GFDL-ESM2G'!$I11,'HadGEM2-ES'!$I11,'HadGEM2-CC'!$I11,inmcm4!$I11,'IPSL-CM5A-LR'!$I11,'IPSL-CM5A-MR'!$I11,'IPSL-MC5B-LR'!$I11,MIROC5!$I11,'MIROC-ESM'!$I11,'MIROC-ESM-CHEM'!$I11,'MRI-CGCM3'!$I11,'NorESM1-M'!$I11)</f>
        <v>38.673682214945437</v>
      </c>
      <c r="Y12" s="51">
        <f>STDEV('bcc-csm-1'!$J11,'bcc-csm1-1-m'!$J11,'BNU-ESM'!$J11,CanESM2!$J11,CCSM4!$J11,'CNRM-CM5'!$J11,'CSIRO-Mk3-6-0'!$J11,'GFDL-ESM2M'!$J11,'GFDL-ESM2G'!$J11,'HadGEM2-ES'!$J11,'HadGEM2-CC'!$J11,inmcm4!$J11,'IPSL-CM5A-LR'!$J11,'IPSL-CM5A-MR'!$J11,'IPSL-MC5B-LR'!$J11,MIROC5!$J11,'MIROC-ESM'!$J11,'MIROC-ESM-CHEM'!$J11,'MRI-CGCM3'!$J11,'NorESM1-M'!$J11)</f>
        <v>8.0416529839271403E-2</v>
      </c>
      <c r="Z12" s="10">
        <f>STDEV('bcc-csm-1'!$K11,'bcc-csm1-1-m'!$K11,'BNU-ESM'!$K11,CanESM2!$K11,CCSM4!$K11,'CNRM-CM5'!$K11,'CSIRO-Mk3-6-0'!$K11,'GFDL-ESM2M'!$K11,'GFDL-ESM2G'!$K11,'HadGEM2-ES'!$K11,'HadGEM2-CC'!$K11,inmcm4!$K11,'IPSL-CM5A-LR'!$K11,'IPSL-CM5A-MR'!$K11,'IPSL-MC5B-LR'!$K11,MIROC5!$K11,'MIROC-ESM'!$K11,'MIROC-ESM-CHEM'!$K11,'MRI-CGCM3'!$K11,'NorESM1-M'!$K11)</f>
        <v>127.2753055367279</v>
      </c>
      <c r="AA12" s="10">
        <f>STDEV('bcc-csm-1'!$L11,'bcc-csm1-1-m'!$L11,'BNU-ESM'!$L11,CanESM2!$L11,CCSM4!$L11,'CNRM-CM5'!$L11,'CSIRO-Mk3-6-0'!$L11,'GFDL-ESM2M'!$L11,'GFDL-ESM2G'!$L11,'HadGEM2-ES'!$L11,'HadGEM2-CC'!$L11,inmcm4!$L11,'IPSL-CM5A-LR'!$L11,'IPSL-CM5A-MR'!$L11,'IPSL-MC5B-LR'!$L11,MIROC5!$L11,'MIROC-ESM'!$L11,'MIROC-ESM-CHEM'!$L11,'MRI-CGCM3'!$L11,'NorESM1-M'!$L11)</f>
        <v>67.196154495180267</v>
      </c>
      <c r="AB12" s="51">
        <f>STDEV('bcc-csm-1'!$M11,'bcc-csm1-1-m'!$M11,'BNU-ESM'!$M11,CanESM2!$M11,CCSM4!$M11,'CNRM-CM5'!$M11,'CSIRO-Mk3-6-0'!$M11,'GFDL-ESM2M'!$M11,'GFDL-ESM2G'!$M11,'HadGEM2-ES'!$M11,'HadGEM2-CC'!$M11,inmcm4!$M11,'IPSL-CM5A-LR'!$M11,'IPSL-CM5A-MR'!$M11,'IPSL-MC5B-LR'!$M11,MIROC5!$M11,'MIROC-ESM'!$M11,'MIROC-ESM-CHEM'!$M11,'MRI-CGCM3'!$M11,'NorESM1-M'!$M11)</f>
        <v>0.11883231203456797</v>
      </c>
      <c r="AC12" s="10">
        <f t="shared" ref="AC12:AH12" si="32">E12-(3*W12)</f>
        <v>-17.179855520805233</v>
      </c>
      <c r="AD12" s="10">
        <f t="shared" si="32"/>
        <v>-34.094381319336293</v>
      </c>
      <c r="AE12" s="51">
        <f t="shared" si="32"/>
        <v>-0.1309348606193142</v>
      </c>
      <c r="AF12" s="10">
        <f t="shared" si="32"/>
        <v>-29.867862010183615</v>
      </c>
      <c r="AG12" s="10">
        <f t="shared" si="32"/>
        <v>-46.899976764040758</v>
      </c>
      <c r="AH12" s="54">
        <f t="shared" si="32"/>
        <v>-0.14561442392520391</v>
      </c>
      <c r="AI12" s="10">
        <f t="shared" ref="AI12:AN12" si="33">E12+(3*W12)</f>
        <v>441.40519345080514</v>
      </c>
      <c r="AJ12" s="10">
        <f t="shared" si="33"/>
        <v>197.94771197033631</v>
      </c>
      <c r="AK12" s="54">
        <f t="shared" si="33"/>
        <v>0.35156431841631425</v>
      </c>
      <c r="AL12" s="10">
        <f t="shared" si="33"/>
        <v>733.78397121018384</v>
      </c>
      <c r="AM12" s="10">
        <f t="shared" si="33"/>
        <v>356.27695020704084</v>
      </c>
      <c r="AN12" s="54">
        <f t="shared" si="33"/>
        <v>0.56737944828220388</v>
      </c>
      <c r="AO12" s="10">
        <f>AVERAGE('bcc-csm-1'!$E11,'bcc-csm1-1-m'!$E11,'BNU-ESM'!$E11,CanESM2!$E11,CCSM4!$E11,'CNRM-CM5'!$E11,'CSIRO-Mk3-6-0'!$E11,'GFDL-ESM2M'!$E11,'GFDL-ESM2G'!$E11,'HadGEM2-ES'!$E11,'HadGEM2-CC'!$E11,inmcm4!$E11,'IPSL-CM5A-LR'!$E11,'IPSL-CM5A-MR'!$E11,'IPSL-MC5B-LR'!$E11,MIROC5!$E11,'MIROC-ESM'!$E11,'MIROC-ESM-CHEM'!$E11,'MRI-CGCM3'!$E11,'NorESM1-M'!$E11)</f>
        <v>1862.1638675499998</v>
      </c>
      <c r="AP12" s="10">
        <f>AVERAGE('bcc-csm-1'!$F11,'bcc-csm1-1-m'!$F11,'BNU-ESM'!$F11,CanESM2!$F11,CCSM4!$F11,'CNRM-CM5'!$F11,'CSIRO-Mk3-6-0'!$F11,'GFDL-ESM2M'!$F11,'GFDL-ESM2G'!$F11,'HadGEM2-ES'!$F11,'HadGEM2-CC'!$F11,inmcm4!$F11,'IPSL-CM5A-LR'!$F11,'IPSL-CM5A-MR'!$F11,'IPSL-MC5B-LR'!$F11,MIROC5!$F11,'MIROC-ESM'!$F11,'MIROC-ESM-CHEM'!$F11,'MRI-CGCM3'!$F11,'NorESM1-M'!$F11)</f>
        <v>147.68343051500003</v>
      </c>
      <c r="AQ12" s="17">
        <f>AVERAGE('bcc-csm-1'!$G11,'bcc-csm1-1-m'!$G11,'BNU-ESM'!$G11,CanESM2!$G11,CCSM4!$G11,'CNRM-CM5'!$G11,'CSIRO-Mk3-6-0'!$G11,'GFDL-ESM2M'!$G11,'GFDL-ESM2G'!$G11,'HadGEM2-ES'!$G11,'HadGEM2-CC'!$G11,inmcm4!$G11,'IPSL-CM5A-LR'!$G11,'IPSL-CM5A-MR'!$G11,'IPSL-MC5B-LR'!$G11,MIROC5!$G11,'MIROC-ESM'!$G11,'MIROC-ESM-CHEM'!$G11,'MRI-CGCM3'!$G11,'NorESM1-M'!$G11)</f>
        <v>0.96182196540499998</v>
      </c>
      <c r="AR12" s="58">
        <f t="shared" si="12"/>
        <v>0.11390655390820735</v>
      </c>
      <c r="AS12" s="56">
        <f t="shared" si="13"/>
        <v>0.55474513992399999</v>
      </c>
      <c r="AT12" s="60">
        <f t="shared" si="14"/>
        <v>0.11469350136129315</v>
      </c>
      <c r="AU12" s="56">
        <f t="shared" si="15"/>
        <v>0.18900487799876714</v>
      </c>
      <c r="AV12" s="56">
        <f t="shared" si="16"/>
        <v>1.0474329190625655</v>
      </c>
      <c r="AW12" s="60">
        <f t="shared" si="17"/>
        <v>0.2192531671801678</v>
      </c>
    </row>
    <row r="13" spans="1:49" ht="12.75" x14ac:dyDescent="0.35">
      <c r="A13" s="7" t="str">
        <f>IF(AND(B13='bcc-csm-1'!C12, B13='bcc-csm1-1-m'!C12,B13='BNU-ESM'!C12, B13=CanESM2!C12, B13=CCSM4!C12, B13='CNRM-CM5'!C12, B13='CSIRO-Mk3-6-0'!C12, B13='GFDL-ESM2M'!C12, B13='GFDL-ESM2G'!C12, B13='HadGEM2-ES'!C12, B13='HadGEM2-CC'!C12, B13=inmcm4!C12, B13='IPSL-CM5A-LR'!C12, B13='IPSL-CM5A-MR'!C12, B13='IPSL-MC5B-LR'!C12, B13=MIROC5!C12, B13='MIROC-ESM'!C12, B13='MIROC-ESM-CHEM'!C12, B13='MRI-CGCM3'!C12, B13='NorESM1-M'!C12), "Yes", "No")</f>
        <v>Yes</v>
      </c>
      <c r="B13" s="7">
        <v>27017</v>
      </c>
      <c r="C13" s="7" t="str">
        <f>VLOOKUP(B13, 'County name'!$A$2:$B$89, 2, FALSE)</f>
        <v>Carlton</v>
      </c>
      <c r="D13" s="8" t="s">
        <v>97</v>
      </c>
      <c r="E13" s="10">
        <f>AVERAGE('bcc-csm-1'!$H12,'bcc-csm1-1-m'!$H12,'BNU-ESM'!$H12,CanESM2!$H12,CCSM4!$H12,'CNRM-CM5'!$H12,'CSIRO-Mk3-6-0'!$H12,'GFDL-ESM2M'!$H12,'GFDL-ESM2G'!$H12,'HadGEM2-ES'!$H12,'HadGEM2-CC'!$H12,inmcm4!$H12,'IPSL-CM5A-LR'!$H12,'IPSL-CM5A-MR'!$H12,'IPSL-MC5B-LR'!$H12,MIROC5!$H12,'MIROC-ESM'!$H12,'MIROC-ESM-CHEM'!$H12,'MRI-CGCM3'!$H12,'NorESM1-M'!$H12)</f>
        <v>191.38650548000001</v>
      </c>
      <c r="F13" s="10">
        <f>AVERAGE('bcc-csm-1'!$I12,'bcc-csm1-1-m'!$I12,'BNU-ESM'!$I12,CanESM2!$I12,CCSM4!$I12,'CNRM-CM5'!$I12,'CSIRO-Mk3-6-0'!$I12,'GFDL-ESM2M'!$I12,'GFDL-ESM2G'!$I12,'HadGEM2-ES'!$I12,'HadGEM2-CC'!$I12,inmcm4!$I12,'IPSL-CM5A-LR'!$I12,'IPSL-CM5A-MR'!$I12,'IPSL-MC5B-LR'!$I12,MIROC5!$I12,'MIROC-ESM'!$I12,'MIROC-ESM-CHEM'!$I12,'MRI-CGCM3'!$I12,'NorESM1-M'!$I12)</f>
        <v>45.305243020000006</v>
      </c>
      <c r="G13" s="51">
        <f>AVERAGE('bcc-csm-1'!$J12,'bcc-csm1-1-m'!$J12,'BNU-ESM'!$J12,CanESM2!$J12,CCSM4!$J12,'CNRM-CM5'!$J12,'CSIRO-Mk3-6-0'!$J12,'GFDL-ESM2M'!$J12,'GFDL-ESM2G'!$J12,'HadGEM2-ES'!$J12,'HadGEM2-CC'!$J12,inmcm4!$J12,'IPSL-CM5A-LR'!$J12,'IPSL-CM5A-MR'!$J12,'IPSL-MC5B-LR'!$J12,MIROC5!$J12,'MIROC-ESM'!$J12,'MIROC-ESM-CHEM'!$J12,'MRI-CGCM3'!$J12,'NorESM1-M'!$J12)</f>
        <v>8.0960961515249993E-2</v>
      </c>
      <c r="H13" s="10">
        <f>AVERAGE('bcc-csm-1'!$K12,'bcc-csm1-1-m'!$K12,'BNU-ESM'!$K12,CanESM2!$K12,CCSM4!$K12,'CNRM-CM5'!$K12,'CSIRO-Mk3-6-0'!$K12,'GFDL-ESM2M'!$K12,'GFDL-ESM2G'!$K12,'HadGEM2-ES'!$K12,'HadGEM2-CC'!$K12,inmcm4!$K12,'IPSL-CM5A-LR'!$K12,'IPSL-CM5A-MR'!$K12,'IPSL-MC5B-LR'!$K12,MIROC5!$K12,'MIROC-ESM'!$K12,'MIROC-ESM-CHEM'!$K12,'MRI-CGCM3'!$K12,'NorESM1-M'!$K12)</f>
        <v>315.49712628500004</v>
      </c>
      <c r="I13" s="10">
        <f>AVERAGE('bcc-csm-1'!$L12,'bcc-csm1-1-m'!$L12,'BNU-ESM'!$L12,CanESM2!$L12,CCSM4!$L12,'CNRM-CM5'!$L12,'CSIRO-Mk3-6-0'!$L12,'GFDL-ESM2M'!$L12,'GFDL-ESM2G'!$L12,'HadGEM2-ES'!$L12,'HadGEM2-CC'!$L12,inmcm4!$L12,'IPSL-CM5A-LR'!$L12,'IPSL-CM5A-MR'!$L12,'IPSL-MC5B-LR'!$L12,MIROC5!$L12,'MIROC-ESM'!$L12,'MIROC-ESM-CHEM'!$L12,'MRI-CGCM3'!$L12,'NorESM1-M'!$L12)</f>
        <v>84.505022194464999</v>
      </c>
      <c r="J13" s="51">
        <f>AVERAGE('bcc-csm-1'!$M12,'bcc-csm1-1-m'!$M12,'BNU-ESM'!$M12,CanESM2!$M12,CCSM4!$M12,'CNRM-CM5'!$M12,'CSIRO-Mk3-6-0'!$M12,'GFDL-ESM2M'!$M12,'GFDL-ESM2G'!$M12,'HadGEM2-ES'!$M12,'HadGEM2-CC'!$M12,inmcm4!$M12,'IPSL-CM5A-LR'!$M12,'IPSL-CM5A-MR'!$M12,'IPSL-MC5B-LR'!$M12,MIROC5!$M12,'MIROC-ESM'!$M12,'MIROC-ESM-CHEM'!$M12,'MRI-CGCM3'!$M12,'NorESM1-M'!$M12)</f>
        <v>0.15102422681014999</v>
      </c>
      <c r="K13" s="10">
        <f>MIN('bcc-csm-1'!$H12,'bcc-csm1-1-m'!$H12,'BNU-ESM'!$H12,CanESM2!$H12,CCSM4!$H12,'CNRM-CM5'!$H12,'CSIRO-Mk3-6-0'!$H12,'GFDL-ESM2M'!$H12,'GFDL-ESM2G'!$H12,'HadGEM2-ES'!$H12,'HadGEM2-CC'!$H12,inmcm4!$H12,'IPSL-CM5A-LR'!$H12,'IPSL-CM5A-MR'!$H12,'IPSL-MC5B-LR'!$H12,MIROC5!$H12,'MIROC-ESM'!$H12,'MIROC-ESM-CHEM'!$H12,'MRI-CGCM3'!$H12,'NorESM1-M'!$H12)</f>
        <v>27.129922109999999</v>
      </c>
      <c r="L13" s="10">
        <f>MIN('bcc-csm-1'!$I12,'bcc-csm1-1-m'!$I12,'BNU-ESM'!$I12,CanESM2!$I12,CCSM4!$I12,'CNRM-CM5'!$I12,'CSIRO-Mk3-6-0'!$I12,'GFDL-ESM2M'!$I12,'GFDL-ESM2G'!$I12,'HadGEM2-ES'!$I12,'HadGEM2-CC'!$I12,inmcm4!$I12,'IPSL-CM5A-LR'!$I12,'IPSL-CM5A-MR'!$I12,'IPSL-MC5B-LR'!$I12,MIROC5!$I12,'MIROC-ESM'!$I12,'MIROC-ESM-CHEM'!$I12,'MRI-CGCM3'!$I12,'NorESM1-M'!$I12)</f>
        <v>-12.66754837</v>
      </c>
      <c r="M13" s="51">
        <f>MIN('bcc-csm-1'!$J12,'bcc-csm1-1-m'!$J12,'BNU-ESM'!$J12,CanESM2!$J12,CCSM4!$J12,'CNRM-CM5'!$J12,'CSIRO-Mk3-6-0'!$J12,'GFDL-ESM2M'!$J12,'GFDL-ESM2G'!$J12,'HadGEM2-ES'!$J12,'HadGEM2-CC'!$J12,inmcm4!$J12,'IPSL-CM5A-LR'!$J12,'IPSL-CM5A-MR'!$J12,'IPSL-MC5B-LR'!$J12,MIROC5!$J12,'MIROC-ESM'!$J12,'MIROC-ESM-CHEM'!$J12,'MRI-CGCM3'!$J12,'NorESM1-M'!$J12)</f>
        <v>-7.3452822259999995E-2</v>
      </c>
      <c r="N13" s="10">
        <f>MIN('bcc-csm-1'!$K12,'bcc-csm1-1-m'!$K12,'BNU-ESM'!$K12,CanESM2!$K12,CCSM4!$K12,'CNRM-CM5'!$K12,'CSIRO-Mk3-6-0'!$K12,'GFDL-ESM2M'!$K12,'GFDL-ESM2G'!$K12,'HadGEM2-ES'!$K12,'HadGEM2-CC'!$K12,inmcm4!$K12,'IPSL-CM5A-LR'!$K12,'IPSL-CM5A-MR'!$K12,'IPSL-MC5B-LR'!$K12,MIROC5!$K12,'MIROC-ESM'!$K12,'MIROC-ESM-CHEM'!$K12,'MRI-CGCM3'!$K12,'NorESM1-M'!$K12)</f>
        <v>123.7890484</v>
      </c>
      <c r="O13" s="10">
        <f>MIN('bcc-csm-1'!$L12,'bcc-csm1-1-m'!$L12,'BNU-ESM'!$L12,CanESM2!$L12,CCSM4!$L12,'CNRM-CM5'!$L12,'CSIRO-Mk3-6-0'!$L12,'GFDL-ESM2M'!$L12,'GFDL-ESM2G'!$L12,'HadGEM2-ES'!$L12,'HadGEM2-CC'!$L12,inmcm4!$L12,'IPSL-CM5A-LR'!$L12,'IPSL-CM5A-MR'!$L12,'IPSL-MC5B-LR'!$L12,MIROC5!$L12,'MIROC-ESM'!$L12,'MIROC-ESM-CHEM'!$L12,'MRI-CGCM3'!$L12,'NorESM1-M'!$L12)</f>
        <v>-0.68139085769999996</v>
      </c>
      <c r="P13" s="51">
        <f>MIN('bcc-csm-1'!$M12,'bcc-csm1-1-m'!$M12,'BNU-ESM'!$M12,CanESM2!$M12,CCSM4!$M12,'CNRM-CM5'!$M12,'CSIRO-Mk3-6-0'!$M12,'GFDL-ESM2M'!$M12,'GFDL-ESM2G'!$M12,'HadGEM2-ES'!$M12,'HadGEM2-CC'!$M12,inmcm4!$M12,'IPSL-CM5A-LR'!$M12,'IPSL-CM5A-MR'!$M12,'IPSL-MC5B-LR'!$M12,MIROC5!$M12,'MIROC-ESM'!$M12,'MIROC-ESM-CHEM'!$M12,'MRI-CGCM3'!$M12,'NorESM1-M'!$M12)</f>
        <v>-1.76096668E-2</v>
      </c>
      <c r="Q13" s="10">
        <f>MAX('bcc-csm-1'!$H12,'bcc-csm1-1-m'!$H12,'BNU-ESM'!$H12,CanESM2!$H12,CCSM4!$H12,'CNRM-CM5'!$H12,'CSIRO-Mk3-6-0'!$H12,'GFDL-ESM2M'!$H12,'GFDL-ESM2G'!$H12,'HadGEM2-ES'!$H12,'HadGEM2-CC'!$H12,inmcm4!$H12,'IPSL-CM5A-LR'!$H12,'IPSL-CM5A-MR'!$H12,'IPSL-MC5B-LR'!$H12,MIROC5!$H12,'MIROC-ESM'!$H12,'MIROC-ESM-CHEM'!$H12,'MRI-CGCM3'!$H12,'NorESM1-M'!$H12)</f>
        <v>308.39435859999998</v>
      </c>
      <c r="R13" s="10">
        <f>MAX('bcc-csm-1'!$I12,'bcc-csm1-1-m'!$I12,'BNU-ESM'!$I12,CanESM2!$I12,CCSM4!$I12,'CNRM-CM5'!$I12,'CSIRO-Mk3-6-0'!$I12,'GFDL-ESM2M'!$I12,'GFDL-ESM2G'!$I12,'HadGEM2-ES'!$I12,'HadGEM2-CC'!$I12,inmcm4!$I12,'IPSL-CM5A-LR'!$I12,'IPSL-CM5A-MR'!$I12,'IPSL-MC5B-LR'!$I12,MIROC5!$I12,'MIROC-ESM'!$I12,'MIROC-ESM-CHEM'!$I12,'MRI-CGCM3'!$I12,'NorESM1-M'!$I12)</f>
        <v>81.307619810000006</v>
      </c>
      <c r="S13" s="51">
        <f>MAX('bcc-csm-1'!$J12,'bcc-csm1-1-m'!$J12,'BNU-ESM'!$J12,CanESM2!$J12,CCSM4!$J12,'CNRM-CM5'!$J12,'CSIRO-Mk3-6-0'!$J12,'GFDL-ESM2M'!$J12,'GFDL-ESM2G'!$J12,'HadGEM2-ES'!$J12,'HadGEM2-CC'!$J12,inmcm4!$J12,'IPSL-CM5A-LR'!$J12,'IPSL-CM5A-MR'!$J12,'IPSL-MC5B-LR'!$J12,MIROC5!$J12,'MIROC-ESM'!$J12,'MIROC-ESM-CHEM'!$J12,'MRI-CGCM3'!$J12,'NorESM1-M'!$J12)</f>
        <v>0.17755704359999999</v>
      </c>
      <c r="T13" s="10">
        <f>MAX('bcc-csm-1'!$K12,'bcc-csm1-1-m'!$K12,'BNU-ESM'!$K12,CanESM2!$K12,CCSM4!$K12,'CNRM-CM5'!$K12,'CSIRO-Mk3-6-0'!$K12,'GFDL-ESM2M'!$K12,'GFDL-ESM2G'!$K12,'HadGEM2-ES'!$K12,'HadGEM2-CC'!$K12,inmcm4!$K12,'IPSL-CM5A-LR'!$K12,'IPSL-CM5A-MR'!$K12,'IPSL-MC5B-LR'!$K12,MIROC5!$K12,'MIROC-ESM'!$K12,'MIROC-ESM-CHEM'!$K12,'MRI-CGCM3'!$K12,'NorESM1-M'!$K12)</f>
        <v>500.59299199999998</v>
      </c>
      <c r="U13" s="10">
        <f>MAX('bcc-csm-1'!$L12,'bcc-csm1-1-m'!$L12,'BNU-ESM'!$L12,CanESM2!$L12,CCSM4!$L12,'CNRM-CM5'!$L12,'CSIRO-Mk3-6-0'!$L12,'GFDL-ESM2M'!$L12,'GFDL-ESM2G'!$L12,'HadGEM2-ES'!$L12,'HadGEM2-CC'!$L12,inmcm4!$L12,'IPSL-CM5A-LR'!$L12,'IPSL-CM5A-MR'!$L12,'IPSL-MC5B-LR'!$L12,MIROC5!$L12,'MIROC-ESM'!$L12,'MIROC-ESM-CHEM'!$L12,'MRI-CGCM3'!$L12,'NorESM1-M'!$L12)</f>
        <v>161.9774596</v>
      </c>
      <c r="V13" s="51">
        <f>MAX('bcc-csm-1'!$M12,'bcc-csm1-1-m'!$M12,'BNU-ESM'!$M12,CanESM2!$M12,CCSM4!$M12,'CNRM-CM5'!$M12,'CSIRO-Mk3-6-0'!$M12,'GFDL-ESM2M'!$M12,'GFDL-ESM2G'!$M12,'HadGEM2-ES'!$M12,'HadGEM2-CC'!$M12,inmcm4!$M12,'IPSL-CM5A-LR'!$M12,'IPSL-CM5A-MR'!$M12,'IPSL-MC5B-LR'!$M12,MIROC5!$M12,'MIROC-ESM'!$M12,'MIROC-ESM-CHEM'!$M12,'MRI-CGCM3'!$M12,'NorESM1-M'!$M12)</f>
        <v>0.33043629600000002</v>
      </c>
      <c r="W13" s="10">
        <f>STDEV('bcc-csm-1'!$H12,'bcc-csm1-1-m'!$H12,'BNU-ESM'!$H12,CanESM2!$H12,CCSM4!$H12,'CNRM-CM5'!$H12,'CSIRO-Mk3-6-0'!$H12,'GFDL-ESM2M'!$H12,'GFDL-ESM2G'!$H12,'HadGEM2-ES'!$H12,'HadGEM2-CC'!$H12,inmcm4!$H12,'IPSL-CM5A-LR'!$H12,'IPSL-CM5A-MR'!$H12,'IPSL-MC5B-LR'!$H12,MIROC5!$H12,'MIROC-ESM'!$H12,'MIROC-ESM-CHEM'!$H12,'MRI-CGCM3'!$H12,'NorESM1-M'!$H12)</f>
        <v>78.931904073996748</v>
      </c>
      <c r="X13" s="10">
        <f>STDEV('bcc-csm-1'!$I12,'bcc-csm1-1-m'!$I12,'BNU-ESM'!$I12,CanESM2!$I12,CCSM4!$I12,'CNRM-CM5'!$I12,'CSIRO-Mk3-6-0'!$I12,'GFDL-ESM2M'!$I12,'GFDL-ESM2G'!$I12,'HadGEM2-ES'!$I12,'HadGEM2-CC'!$I12,inmcm4!$I12,'IPSL-CM5A-LR'!$I12,'IPSL-CM5A-MR'!$I12,'IPSL-MC5B-LR'!$I12,MIROC5!$I12,'MIROC-ESM'!$I12,'MIROC-ESM-CHEM'!$I12,'MRI-CGCM3'!$I12,'NorESM1-M'!$I12)</f>
        <v>23.730908745281074</v>
      </c>
      <c r="Y13" s="51">
        <f>STDEV('bcc-csm-1'!$J12,'bcc-csm1-1-m'!$J12,'BNU-ESM'!$J12,CanESM2!$J12,CCSM4!$J12,'CNRM-CM5'!$J12,'CSIRO-Mk3-6-0'!$J12,'GFDL-ESM2M'!$J12,'GFDL-ESM2G'!$J12,'HadGEM2-ES'!$J12,'HadGEM2-CC'!$J12,inmcm4!$J12,'IPSL-CM5A-LR'!$J12,'IPSL-CM5A-MR'!$J12,'IPSL-MC5B-LR'!$J12,MIROC5!$J12,'MIROC-ESM'!$J12,'MIROC-ESM-CHEM'!$J12,'MRI-CGCM3'!$J12,'NorESM1-M'!$J12)</f>
        <v>5.838732523802672E-2</v>
      </c>
      <c r="Z13" s="10">
        <f>STDEV('bcc-csm-1'!$K12,'bcc-csm1-1-m'!$K12,'BNU-ESM'!$K12,CanESM2!$K12,CCSM4!$K12,'CNRM-CM5'!$K12,'CSIRO-Mk3-6-0'!$K12,'GFDL-ESM2M'!$K12,'GFDL-ESM2G'!$K12,'HadGEM2-ES'!$K12,'HadGEM2-CC'!$K12,inmcm4!$K12,'IPSL-CM5A-LR'!$K12,'IPSL-CM5A-MR'!$K12,'IPSL-MC5B-LR'!$K12,MIROC5!$K12,'MIROC-ESM'!$K12,'MIROC-ESM-CHEM'!$K12,'MRI-CGCM3'!$K12,'NorESM1-M'!$K12)</f>
        <v>117.54003442173496</v>
      </c>
      <c r="AA13" s="10">
        <f>STDEV('bcc-csm-1'!$L12,'bcc-csm1-1-m'!$L12,'BNU-ESM'!$L12,CanESM2!$L12,CCSM4!$L12,'CNRM-CM5'!$L12,'CSIRO-Mk3-6-0'!$L12,'GFDL-ESM2M'!$L12,'GFDL-ESM2G'!$L12,'HadGEM2-ES'!$L12,'HadGEM2-CC'!$L12,inmcm4!$L12,'IPSL-CM5A-LR'!$L12,'IPSL-CM5A-MR'!$L12,'IPSL-MC5B-LR'!$L12,MIROC5!$L12,'MIROC-ESM'!$L12,'MIROC-ESM-CHEM'!$L12,'MRI-CGCM3'!$L12,'NorESM1-M'!$L12)</f>
        <v>47.812995234964355</v>
      </c>
      <c r="AB13" s="51">
        <f>STDEV('bcc-csm-1'!$M12,'bcc-csm1-1-m'!$M12,'BNU-ESM'!$M12,CanESM2!$M12,CCSM4!$M12,'CNRM-CM5'!$M12,'CSIRO-Mk3-6-0'!$M12,'GFDL-ESM2M'!$M12,'GFDL-ESM2G'!$M12,'HadGEM2-ES'!$M12,'HadGEM2-CC'!$M12,inmcm4!$M12,'IPSL-CM5A-LR'!$M12,'IPSL-CM5A-MR'!$M12,'IPSL-MC5B-LR'!$M12,MIROC5!$M12,'MIROC-ESM'!$M12,'MIROC-ESM-CHEM'!$M12,'MRI-CGCM3'!$M12,'NorESM1-M'!$M12)</f>
        <v>9.3934136028781798E-2</v>
      </c>
      <c r="AC13" s="10">
        <f t="shared" ref="AC13:AH13" si="34">E13-(3*W13)</f>
        <v>-45.409206741990232</v>
      </c>
      <c r="AD13" s="10">
        <f t="shared" si="34"/>
        <v>-25.887483215843218</v>
      </c>
      <c r="AE13" s="51">
        <f t="shared" si="34"/>
        <v>-9.420101419883016E-2</v>
      </c>
      <c r="AF13" s="10">
        <f t="shared" si="34"/>
        <v>-37.122976980204839</v>
      </c>
      <c r="AG13" s="10">
        <f t="shared" si="34"/>
        <v>-58.933963510428072</v>
      </c>
      <c r="AH13" s="54">
        <f t="shared" si="34"/>
        <v>-0.13077818127619539</v>
      </c>
      <c r="AI13" s="10">
        <f t="shared" ref="AI13:AN13" si="35">E13+(3*W13)</f>
        <v>428.18221770199023</v>
      </c>
      <c r="AJ13" s="10">
        <f t="shared" si="35"/>
        <v>116.49796925584323</v>
      </c>
      <c r="AK13" s="54">
        <f t="shared" si="35"/>
        <v>0.25612293722933016</v>
      </c>
      <c r="AL13" s="10">
        <f t="shared" si="35"/>
        <v>668.11722955020491</v>
      </c>
      <c r="AM13" s="10">
        <f t="shared" si="35"/>
        <v>227.94400789935807</v>
      </c>
      <c r="AN13" s="54">
        <f t="shared" si="35"/>
        <v>0.43282663489649537</v>
      </c>
      <c r="AO13" s="10">
        <f>AVERAGE('bcc-csm-1'!$E12,'bcc-csm1-1-m'!$E12,'BNU-ESM'!$E12,CanESM2!$E12,CCSM4!$E12,'CNRM-CM5'!$E12,'CSIRO-Mk3-6-0'!$E12,'GFDL-ESM2M'!$E12,'GFDL-ESM2G'!$E12,'HadGEM2-ES'!$E12,'HadGEM2-CC'!$E12,inmcm4!$E12,'IPSL-CM5A-LR'!$E12,'IPSL-CM5A-MR'!$E12,'IPSL-MC5B-LR'!$E12,MIROC5!$E12,'MIROC-ESM'!$E12,'MIROC-ESM-CHEM'!$E12,'MRI-CGCM3'!$E12,'NorESM1-M'!$E12)</f>
        <v>1378.3926008999999</v>
      </c>
      <c r="AP13" s="10">
        <f>AVERAGE('bcc-csm-1'!$F12,'bcc-csm1-1-m'!$F12,'BNU-ESM'!$F12,CanESM2!$F12,CCSM4!$F12,'CNRM-CM5'!$F12,'CSIRO-Mk3-6-0'!$F12,'GFDL-ESM2M'!$F12,'GFDL-ESM2G'!$F12,'HadGEM2-ES'!$F12,'HadGEM2-CC'!$F12,inmcm4!$F12,'IPSL-CM5A-LR'!$F12,'IPSL-CM5A-MR'!$F12,'IPSL-MC5B-LR'!$F12,MIROC5!$F12,'MIROC-ESM'!$F12,'MIROC-ESM-CHEM'!$F12,'MRI-CGCM3'!$F12,'NorESM1-M'!$F12)</f>
        <v>60.944824127500013</v>
      </c>
      <c r="AQ13" s="17">
        <f>AVERAGE('bcc-csm-1'!$G12,'bcc-csm1-1-m'!$G12,'BNU-ESM'!$G12,CanESM2!$G12,CCSM4!$G12,'CNRM-CM5'!$G12,'CSIRO-Mk3-6-0'!$G12,'GFDL-ESM2M'!$G12,'GFDL-ESM2G'!$G12,'HadGEM2-ES'!$G12,'HadGEM2-CC'!$G12,inmcm4!$G12,'IPSL-CM5A-LR'!$G12,'IPSL-CM5A-MR'!$G12,'IPSL-MC5B-LR'!$G12,MIROC5!$G12,'MIROC-ESM'!$G12,'MIROC-ESM-CHEM'!$G12,'MRI-CGCM3'!$G12,'NorESM1-M'!$G12)</f>
        <v>0.78445012454999996</v>
      </c>
      <c r="AR13" s="58">
        <f t="shared" si="12"/>
        <v>0.13884760071625252</v>
      </c>
      <c r="AS13" s="56">
        <f t="shared" si="13"/>
        <v>0.74338130708555139</v>
      </c>
      <c r="AT13" s="60">
        <f t="shared" si="14"/>
        <v>0.10320727727807204</v>
      </c>
      <c r="AU13" s="56">
        <f t="shared" si="15"/>
        <v>0.22888771027862534</v>
      </c>
      <c r="AV13" s="56">
        <f t="shared" si="16"/>
        <v>1.3865824277001066</v>
      </c>
      <c r="AW13" s="60">
        <f t="shared" si="17"/>
        <v>0.19252240784177971</v>
      </c>
    </row>
    <row r="14" spans="1:49" ht="12.75" x14ac:dyDescent="0.35">
      <c r="A14" s="7" t="str">
        <f>IF(AND(B14='bcc-csm-1'!C13, B14='bcc-csm1-1-m'!C13,B14='BNU-ESM'!C13, B14=CanESM2!C13, B14=CCSM4!C13, B14='CNRM-CM5'!C13, B14='CSIRO-Mk3-6-0'!C13, B14='GFDL-ESM2M'!C13, B14='GFDL-ESM2G'!C13, B14='HadGEM2-ES'!C13, B14='HadGEM2-CC'!C13, B14=inmcm4!C13, B14='IPSL-CM5A-LR'!C13, B14='IPSL-CM5A-MR'!C13, B14='IPSL-MC5B-LR'!C13, B14=MIROC5!C13, B14='MIROC-ESM'!C13, B14='MIROC-ESM-CHEM'!C13, B14='MRI-CGCM3'!C13, B14='NorESM1-M'!C13), "Yes", "No")</f>
        <v>Yes</v>
      </c>
      <c r="B14" s="7">
        <v>27019</v>
      </c>
      <c r="C14" s="7" t="str">
        <f>VLOOKUP(B14, 'County name'!$A$2:$B$89, 2, FALSE)</f>
        <v>Carver</v>
      </c>
      <c r="D14" s="8" t="s">
        <v>97</v>
      </c>
      <c r="E14" s="10">
        <f>AVERAGE('bcc-csm-1'!$H13,'bcc-csm1-1-m'!$H13,'BNU-ESM'!$H13,CanESM2!$H13,CCSM4!$H13,'CNRM-CM5'!$H13,'CSIRO-Mk3-6-0'!$H13,'GFDL-ESM2M'!$H13,'GFDL-ESM2G'!$H13,'HadGEM2-ES'!$H13,'HadGEM2-CC'!$H13,inmcm4!$H13,'IPSL-CM5A-LR'!$H13,'IPSL-CM5A-MR'!$H13,'IPSL-MC5B-LR'!$H13,MIROC5!$H13,'MIROC-ESM'!$H13,'MIROC-ESM-CHEM'!$H13,'MRI-CGCM3'!$H13,'NorESM1-M'!$H13)</f>
        <v>213.57177090499999</v>
      </c>
      <c r="F14" s="10">
        <f>AVERAGE('bcc-csm-1'!$I13,'bcc-csm1-1-m'!$I13,'BNU-ESM'!$I13,CanESM2!$I13,CCSM4!$I13,'CNRM-CM5'!$I13,'CSIRO-Mk3-6-0'!$I13,'GFDL-ESM2M'!$I13,'GFDL-ESM2G'!$I13,'HadGEM2-ES'!$I13,'HadGEM2-CC'!$I13,inmcm4!$I13,'IPSL-CM5A-LR'!$I13,'IPSL-CM5A-MR'!$I13,'IPSL-MC5B-LR'!$I13,MIROC5!$I13,'MIROC-ESM'!$I13,'MIROC-ESM-CHEM'!$I13,'MRI-CGCM3'!$I13,'NorESM1-M'!$I13)</f>
        <v>74.137068006000007</v>
      </c>
      <c r="G14" s="51">
        <f>AVERAGE('bcc-csm-1'!$J13,'bcc-csm1-1-m'!$J13,'BNU-ESM'!$J13,CanESM2!$J13,CCSM4!$J13,'CNRM-CM5'!$J13,'CSIRO-Mk3-6-0'!$J13,'GFDL-ESM2M'!$J13,'GFDL-ESM2G'!$J13,'HadGEM2-ES'!$J13,'HadGEM2-CC'!$J13,inmcm4!$J13,'IPSL-CM5A-LR'!$J13,'IPSL-CM5A-MR'!$J13,'IPSL-MC5B-LR'!$J13,MIROC5!$J13,'MIROC-ESM'!$J13,'MIROC-ESM-CHEM'!$J13,'MRI-CGCM3'!$J13,'NorESM1-M'!$J13)</f>
        <v>0.106613581505</v>
      </c>
      <c r="H14" s="10">
        <f>AVERAGE('bcc-csm-1'!$K13,'bcc-csm1-1-m'!$K13,'BNU-ESM'!$K13,CanESM2!$K13,CCSM4!$K13,'CNRM-CM5'!$K13,'CSIRO-Mk3-6-0'!$K13,'GFDL-ESM2M'!$K13,'GFDL-ESM2G'!$K13,'HadGEM2-ES'!$K13,'HadGEM2-CC'!$K13,inmcm4!$K13,'IPSL-CM5A-LR'!$K13,'IPSL-CM5A-MR'!$K13,'IPSL-MC5B-LR'!$K13,MIROC5!$K13,'MIROC-ESM'!$K13,'MIROC-ESM-CHEM'!$K13,'MRI-CGCM3'!$K13,'NorESM1-M'!$K13)</f>
        <v>347.96445716000005</v>
      </c>
      <c r="I14" s="10">
        <f>AVERAGE('bcc-csm-1'!$L13,'bcc-csm1-1-m'!$L13,'BNU-ESM'!$L13,CanESM2!$L13,CCSM4!$L13,'CNRM-CM5'!$L13,'CSIRO-Mk3-6-0'!$L13,'GFDL-ESM2M'!$L13,'GFDL-ESM2G'!$L13,'HadGEM2-ES'!$L13,'HadGEM2-CC'!$L13,inmcm4!$L13,'IPSL-CM5A-LR'!$L13,'IPSL-CM5A-MR'!$L13,'IPSL-MC5B-LR'!$L13,MIROC5!$L13,'MIROC-ESM'!$L13,'MIROC-ESM-CHEM'!$L13,'MRI-CGCM3'!$L13,'NorESM1-M'!$L13)</f>
        <v>137.87091729400001</v>
      </c>
      <c r="J14" s="51">
        <f>AVERAGE('bcc-csm-1'!$M13,'bcc-csm1-1-m'!$M13,'BNU-ESM'!$M13,CanESM2!$M13,CCSM4!$M13,'CNRM-CM5'!$M13,'CSIRO-Mk3-6-0'!$M13,'GFDL-ESM2M'!$M13,'GFDL-ESM2G'!$M13,'HadGEM2-ES'!$M13,'HadGEM2-CC'!$M13,inmcm4!$M13,'IPSL-CM5A-LR'!$M13,'IPSL-CM5A-MR'!$M13,'IPSL-MC5B-LR'!$M13,MIROC5!$M13,'MIROC-ESM'!$M13,'MIROC-ESM-CHEM'!$M13,'MRI-CGCM3'!$M13,'NorESM1-M'!$M13)</f>
        <v>0.19746298646785002</v>
      </c>
      <c r="K14" s="10">
        <f>MIN('bcc-csm-1'!$H13,'bcc-csm1-1-m'!$H13,'BNU-ESM'!$H13,CanESM2!$H13,CCSM4!$H13,'CNRM-CM5'!$H13,'CSIRO-Mk3-6-0'!$H13,'GFDL-ESM2M'!$H13,'GFDL-ESM2G'!$H13,'HadGEM2-ES'!$H13,'HadGEM2-CC'!$H13,inmcm4!$H13,'IPSL-CM5A-LR'!$H13,'IPSL-CM5A-MR'!$H13,'IPSL-MC5B-LR'!$H13,MIROC5!$H13,'MIROC-ESM'!$H13,'MIROC-ESM-CHEM'!$H13,'MRI-CGCM3'!$H13,'NorESM1-M'!$H13)</f>
        <v>48.266145649999999</v>
      </c>
      <c r="L14" s="10">
        <f>MIN('bcc-csm-1'!$I13,'bcc-csm1-1-m'!$I13,'BNU-ESM'!$I13,CanESM2!$I13,CCSM4!$I13,'CNRM-CM5'!$I13,'CSIRO-Mk3-6-0'!$I13,'GFDL-ESM2M'!$I13,'GFDL-ESM2G'!$I13,'HadGEM2-ES'!$I13,'HadGEM2-CC'!$I13,inmcm4!$I13,'IPSL-CM5A-LR'!$I13,'IPSL-CM5A-MR'!$I13,'IPSL-MC5B-LR'!$I13,MIROC5!$I13,'MIROC-ESM'!$I13,'MIROC-ESM-CHEM'!$I13,'MRI-CGCM3'!$I13,'NorESM1-M'!$I13)</f>
        <v>-12.21559386</v>
      </c>
      <c r="M14" s="51">
        <f>MIN('bcc-csm-1'!$J13,'bcc-csm1-1-m'!$J13,'BNU-ESM'!$J13,CanESM2!$J13,CCSM4!$J13,'CNRM-CM5'!$J13,'CSIRO-Mk3-6-0'!$J13,'GFDL-ESM2M'!$J13,'GFDL-ESM2G'!$J13,'HadGEM2-ES'!$J13,'HadGEM2-CC'!$J13,inmcm4!$J13,'IPSL-CM5A-LR'!$J13,'IPSL-CM5A-MR'!$J13,'IPSL-MC5B-LR'!$J13,MIROC5!$J13,'MIROC-ESM'!$J13,'MIROC-ESM-CHEM'!$J13,'MRI-CGCM3'!$J13,'NorESM1-M'!$J13)</f>
        <v>-5.8638050800000001E-2</v>
      </c>
      <c r="N14" s="10">
        <f>MIN('bcc-csm-1'!$K13,'bcc-csm1-1-m'!$K13,'BNU-ESM'!$K13,CanESM2!$K13,CCSM4!$K13,'CNRM-CM5'!$K13,'CSIRO-Mk3-6-0'!$K13,'GFDL-ESM2M'!$K13,'GFDL-ESM2G'!$K13,'HadGEM2-ES'!$K13,'HadGEM2-CC'!$K13,inmcm4!$K13,'IPSL-CM5A-LR'!$K13,'IPSL-CM5A-MR'!$K13,'IPSL-MC5B-LR'!$K13,MIROC5!$K13,'MIROC-ESM'!$K13,'MIROC-ESM-CHEM'!$K13,'MRI-CGCM3'!$K13,'NorESM1-M'!$K13)</f>
        <v>122.6517499</v>
      </c>
      <c r="O14" s="10">
        <f>MIN('bcc-csm-1'!$L13,'bcc-csm1-1-m'!$L13,'BNU-ESM'!$L13,CanESM2!$L13,CCSM4!$L13,'CNRM-CM5'!$L13,'CSIRO-Mk3-6-0'!$L13,'GFDL-ESM2M'!$L13,'GFDL-ESM2G'!$L13,'HadGEM2-ES'!$L13,'HadGEM2-CC'!$L13,inmcm4!$L13,'IPSL-CM5A-LR'!$L13,'IPSL-CM5A-MR'!$L13,'IPSL-MC5B-LR'!$L13,MIROC5!$L13,'MIROC-ESM'!$L13,'MIROC-ESM-CHEM'!$L13,'MRI-CGCM3'!$L13,'NorESM1-M'!$L13)</f>
        <v>21.864293910000001</v>
      </c>
      <c r="P14" s="51">
        <f>MIN('bcc-csm-1'!$M13,'bcc-csm1-1-m'!$M13,'BNU-ESM'!$M13,CanESM2!$M13,CCSM4!$M13,'CNRM-CM5'!$M13,'CSIRO-Mk3-6-0'!$M13,'GFDL-ESM2M'!$M13,'GFDL-ESM2G'!$M13,'HadGEM2-ES'!$M13,'HadGEM2-CC'!$M13,inmcm4!$M13,'IPSL-CM5A-LR'!$M13,'IPSL-CM5A-MR'!$M13,'IPSL-MC5B-LR'!$M13,MIROC5!$M13,'MIROC-ESM'!$M13,'MIROC-ESM-CHEM'!$M13,'MRI-CGCM3'!$M13,'NorESM1-M'!$M13)</f>
        <v>6.044179157E-3</v>
      </c>
      <c r="Q14" s="10">
        <f>MAX('bcc-csm-1'!$H13,'bcc-csm1-1-m'!$H13,'BNU-ESM'!$H13,CanESM2!$H13,CCSM4!$H13,'CNRM-CM5'!$H13,'CSIRO-Mk3-6-0'!$H13,'GFDL-ESM2M'!$H13,'GFDL-ESM2G'!$H13,'HadGEM2-ES'!$H13,'HadGEM2-CC'!$H13,inmcm4!$H13,'IPSL-CM5A-LR'!$H13,'IPSL-CM5A-MR'!$H13,'IPSL-MC5B-LR'!$H13,MIROC5!$H13,'MIROC-ESM'!$H13,'MIROC-ESM-CHEM'!$H13,'MRI-CGCM3'!$H13,'NorESM1-M'!$H13)</f>
        <v>347.79413340000002</v>
      </c>
      <c r="R14" s="10">
        <f>MAX('bcc-csm-1'!$I13,'bcc-csm1-1-m'!$I13,'BNU-ESM'!$I13,CanESM2!$I13,CCSM4!$I13,'CNRM-CM5'!$I13,'CSIRO-Mk3-6-0'!$I13,'GFDL-ESM2M'!$I13,'GFDL-ESM2G'!$I13,'HadGEM2-ES'!$I13,'HadGEM2-CC'!$I13,inmcm4!$I13,'IPSL-CM5A-LR'!$I13,'IPSL-CM5A-MR'!$I13,'IPSL-MC5B-LR'!$I13,MIROC5!$I13,'MIROC-ESM'!$I13,'MIROC-ESM-CHEM'!$I13,'MRI-CGCM3'!$I13,'NorESM1-M'!$I13)</f>
        <v>132.68696030000001</v>
      </c>
      <c r="S14" s="51">
        <f>MAX('bcc-csm-1'!$J13,'bcc-csm1-1-m'!$J13,'BNU-ESM'!$J13,CanESM2!$J13,CCSM4!$J13,'CNRM-CM5'!$J13,'CSIRO-Mk3-6-0'!$J13,'GFDL-ESM2M'!$J13,'GFDL-ESM2G'!$J13,'HadGEM2-ES'!$J13,'HadGEM2-CC'!$J13,inmcm4!$J13,'IPSL-CM5A-LR'!$J13,'IPSL-CM5A-MR'!$J13,'IPSL-MC5B-LR'!$J13,MIROC5!$J13,'MIROC-ESM'!$J13,'MIROC-ESM-CHEM'!$J13,'MRI-CGCM3'!$J13,'NorESM1-M'!$J13)</f>
        <v>0.252194205</v>
      </c>
      <c r="T14" s="10">
        <f>MAX('bcc-csm-1'!$K13,'bcc-csm1-1-m'!$K13,'BNU-ESM'!$K13,CanESM2!$K13,CCSM4!$K13,'CNRM-CM5'!$K13,'CSIRO-Mk3-6-0'!$K13,'GFDL-ESM2M'!$K13,'GFDL-ESM2G'!$K13,'HadGEM2-ES'!$K13,'HadGEM2-CC'!$K13,inmcm4!$K13,'IPSL-CM5A-LR'!$K13,'IPSL-CM5A-MR'!$K13,'IPSL-MC5B-LR'!$K13,MIROC5!$K13,'MIROC-ESM'!$K13,'MIROC-ESM-CHEM'!$K13,'MRI-CGCM3'!$K13,'NorESM1-M'!$K13)</f>
        <v>552.90959610000004</v>
      </c>
      <c r="U14" s="10">
        <f>MAX('bcc-csm-1'!$L13,'bcc-csm1-1-m'!$L13,'BNU-ESM'!$L13,CanESM2!$L13,CCSM4!$L13,'CNRM-CM5'!$L13,'CSIRO-Mk3-6-0'!$L13,'GFDL-ESM2M'!$L13,'GFDL-ESM2G'!$L13,'HadGEM2-ES'!$L13,'HadGEM2-CC'!$L13,inmcm4!$L13,'IPSL-CM5A-LR'!$L13,'IPSL-CM5A-MR'!$L13,'IPSL-MC5B-LR'!$L13,MIROC5!$L13,'MIROC-ESM'!$L13,'MIROC-ESM-CHEM'!$L13,'MRI-CGCM3'!$L13,'NorESM1-M'!$L13)</f>
        <v>246.62942290000001</v>
      </c>
      <c r="V14" s="51">
        <f>MAX('bcc-csm-1'!$M13,'bcc-csm1-1-m'!$M13,'BNU-ESM'!$M13,CanESM2!$M13,CCSM4!$M13,'CNRM-CM5'!$M13,'CSIRO-Mk3-6-0'!$M13,'GFDL-ESM2M'!$M13,'GFDL-ESM2G'!$M13,'HadGEM2-ES'!$M13,'HadGEM2-CC'!$M13,inmcm4!$M13,'IPSL-CM5A-LR'!$M13,'IPSL-CM5A-MR'!$M13,'IPSL-MC5B-LR'!$M13,MIROC5!$M13,'MIROC-ESM'!$M13,'MIROC-ESM-CHEM'!$M13,'MRI-CGCM3'!$M13,'NorESM1-M'!$M13)</f>
        <v>0.42755518520000002</v>
      </c>
      <c r="W14" s="10">
        <f>STDEV('bcc-csm-1'!$H13,'bcc-csm1-1-m'!$H13,'BNU-ESM'!$H13,CanESM2!$H13,CCSM4!$H13,'CNRM-CM5'!$H13,'CSIRO-Mk3-6-0'!$H13,'GFDL-ESM2M'!$H13,'GFDL-ESM2G'!$H13,'HadGEM2-ES'!$H13,'HadGEM2-CC'!$H13,inmcm4!$H13,'IPSL-CM5A-LR'!$H13,'IPSL-CM5A-MR'!$H13,'IPSL-MC5B-LR'!$H13,MIROC5!$H13,'MIROC-ESM'!$H13,'MIROC-ESM-CHEM'!$H13,'MRI-CGCM3'!$H13,'NorESM1-M'!$H13)</f>
        <v>76.740884811350512</v>
      </c>
      <c r="X14" s="10">
        <f>STDEV('bcc-csm-1'!$I13,'bcc-csm1-1-m'!$I13,'BNU-ESM'!$I13,CanESM2!$I13,CCSM4!$I13,'CNRM-CM5'!$I13,'CSIRO-Mk3-6-0'!$I13,'GFDL-ESM2M'!$I13,'GFDL-ESM2G'!$I13,'HadGEM2-ES'!$I13,'HadGEM2-CC'!$I13,inmcm4!$I13,'IPSL-CM5A-LR'!$I13,'IPSL-CM5A-MR'!$I13,'IPSL-MC5B-LR'!$I13,MIROC5!$I13,'MIROC-ESM'!$I13,'MIROC-ESM-CHEM'!$I13,'MRI-CGCM3'!$I13,'NorESM1-M'!$I13)</f>
        <v>35.635793866424251</v>
      </c>
      <c r="Y14" s="51">
        <f>STDEV('bcc-csm-1'!$J13,'bcc-csm1-1-m'!$J13,'BNU-ESM'!$J13,CanESM2!$J13,CCSM4!$J13,'CNRM-CM5'!$J13,'CSIRO-Mk3-6-0'!$J13,'GFDL-ESM2M'!$J13,'GFDL-ESM2G'!$J13,'HadGEM2-ES'!$J13,'HadGEM2-CC'!$J13,inmcm4!$J13,'IPSL-CM5A-LR'!$J13,'IPSL-CM5A-MR'!$J13,'IPSL-MC5B-LR'!$J13,MIROC5!$J13,'MIROC-ESM'!$J13,'MIROC-ESM-CHEM'!$J13,'MRI-CGCM3'!$J13,'NorESM1-M'!$J13)</f>
        <v>7.1792747994767925E-2</v>
      </c>
      <c r="Z14" s="10">
        <f>STDEV('bcc-csm-1'!$K13,'bcc-csm1-1-m'!$K13,'BNU-ESM'!$K13,CanESM2!$K13,CCSM4!$K13,'CNRM-CM5'!$K13,'CSIRO-Mk3-6-0'!$K13,'GFDL-ESM2M'!$K13,'GFDL-ESM2G'!$K13,'HadGEM2-ES'!$K13,'HadGEM2-CC'!$K13,inmcm4!$K13,'IPSL-CM5A-LR'!$K13,'IPSL-CM5A-MR'!$K13,'IPSL-MC5B-LR'!$K13,MIROC5!$K13,'MIROC-ESM'!$K13,'MIROC-ESM-CHEM'!$K13,'MRI-CGCM3'!$K13,'NorESM1-M'!$K13)</f>
        <v>129.78606027435347</v>
      </c>
      <c r="AA14" s="10">
        <f>STDEV('bcc-csm-1'!$L13,'bcc-csm1-1-m'!$L13,'BNU-ESM'!$L13,CanESM2!$L13,CCSM4!$L13,'CNRM-CM5'!$L13,'CSIRO-Mk3-6-0'!$L13,'GFDL-ESM2M'!$L13,'GFDL-ESM2G'!$L13,'HadGEM2-ES'!$L13,'HadGEM2-CC'!$L13,inmcm4!$L13,'IPSL-CM5A-LR'!$L13,'IPSL-CM5A-MR'!$L13,'IPSL-MC5B-LR'!$L13,MIROC5!$L13,'MIROC-ESM'!$L13,'MIROC-ESM-CHEM'!$L13,'MRI-CGCM3'!$L13,'NorESM1-M'!$L13)</f>
        <v>68.991470247845839</v>
      </c>
      <c r="AB14" s="51">
        <f>STDEV('bcc-csm-1'!$M13,'bcc-csm1-1-m'!$M13,'BNU-ESM'!$M13,CanESM2!$M13,CCSM4!$M13,'CNRM-CM5'!$M13,'CSIRO-Mk3-6-0'!$M13,'GFDL-ESM2M'!$M13,'GFDL-ESM2G'!$M13,'HadGEM2-ES'!$M13,'HadGEM2-CC'!$M13,inmcm4!$M13,'IPSL-CM5A-LR'!$M13,'IPSL-CM5A-MR'!$M13,'IPSL-MC5B-LR'!$M13,MIROC5!$M13,'MIROC-ESM'!$M13,'MIROC-ESM-CHEM'!$M13,'MRI-CGCM3'!$M13,'NorESM1-M'!$M13)</f>
        <v>0.11976780437985854</v>
      </c>
      <c r="AC14" s="10">
        <f t="shared" ref="AC14:AH14" si="36">E14-(3*W14)</f>
        <v>-16.650883529051555</v>
      </c>
      <c r="AD14" s="10">
        <f t="shared" si="36"/>
        <v>-32.770313593272746</v>
      </c>
      <c r="AE14" s="51">
        <f t="shared" si="36"/>
        <v>-0.10876466247930378</v>
      </c>
      <c r="AF14" s="10">
        <f t="shared" si="36"/>
        <v>-41.393723663060371</v>
      </c>
      <c r="AG14" s="10">
        <f t="shared" si="36"/>
        <v>-69.103493449537524</v>
      </c>
      <c r="AH14" s="54">
        <f t="shared" si="36"/>
        <v>-0.16184042667172557</v>
      </c>
      <c r="AI14" s="10">
        <f t="shared" ref="AI14:AN14" si="37">E14+(3*W14)</f>
        <v>443.79442533905154</v>
      </c>
      <c r="AJ14" s="10">
        <f t="shared" si="37"/>
        <v>181.04444960527275</v>
      </c>
      <c r="AK14" s="54">
        <f t="shared" si="37"/>
        <v>0.32199182548930377</v>
      </c>
      <c r="AL14" s="10">
        <f t="shared" si="37"/>
        <v>737.32263798306053</v>
      </c>
      <c r="AM14" s="10">
        <f t="shared" si="37"/>
        <v>344.84532803753757</v>
      </c>
      <c r="AN14" s="54">
        <f t="shared" si="37"/>
        <v>0.55676639960742558</v>
      </c>
      <c r="AO14" s="10">
        <f>AVERAGE('bcc-csm-1'!$E13,'bcc-csm1-1-m'!$E13,'BNU-ESM'!$E13,CanESM2!$E13,CCSM4!$E13,'CNRM-CM5'!$E13,'CSIRO-Mk3-6-0'!$E13,'GFDL-ESM2M'!$E13,'GFDL-ESM2G'!$E13,'HadGEM2-ES'!$E13,'HadGEM2-CC'!$E13,inmcm4!$E13,'IPSL-CM5A-LR'!$E13,'IPSL-CM5A-MR'!$E13,'IPSL-MC5B-LR'!$E13,MIROC5!$E13,'MIROC-ESM'!$E13,'MIROC-ESM-CHEM'!$E13,'MRI-CGCM3'!$E13,'NorESM1-M'!$E13)</f>
        <v>1835.9789153499999</v>
      </c>
      <c r="AP14" s="10">
        <f>AVERAGE('bcc-csm-1'!$F13,'bcc-csm1-1-m'!$F13,'BNU-ESM'!$F13,CanESM2!$F13,CCSM4!$F13,'CNRM-CM5'!$F13,'CSIRO-Mk3-6-0'!$F13,'GFDL-ESM2M'!$F13,'GFDL-ESM2G'!$F13,'HadGEM2-ES'!$F13,'HadGEM2-CC'!$F13,inmcm4!$F13,'IPSL-CM5A-LR'!$F13,'IPSL-CM5A-MR'!$F13,'IPSL-MC5B-LR'!$F13,MIROC5!$F13,'MIROC-ESM'!$F13,'MIROC-ESM-CHEM'!$F13,'MRI-CGCM3'!$F13,'NorESM1-M'!$F13)</f>
        <v>124.13602731749998</v>
      </c>
      <c r="AQ14" s="17">
        <f>AVERAGE('bcc-csm-1'!$G13,'bcc-csm1-1-m'!$G13,'BNU-ESM'!$G13,CanESM2!$G13,CCSM4!$G13,'CNRM-CM5'!$G13,'CSIRO-Mk3-6-0'!$G13,'GFDL-ESM2M'!$G13,'GFDL-ESM2G'!$G13,'HadGEM2-ES'!$G13,'HadGEM2-CC'!$G13,inmcm4!$G13,'IPSL-CM5A-LR'!$G13,'IPSL-CM5A-MR'!$G13,'IPSL-MC5B-LR'!$G13,MIROC5!$G13,'MIROC-ESM'!$G13,'MIROC-ESM-CHEM'!$G13,'MRI-CGCM3'!$G13,'NorESM1-M'!$G13)</f>
        <v>0.92063840358999971</v>
      </c>
      <c r="AR14" s="58">
        <f t="shared" si="12"/>
        <v>0.11632582984444893</v>
      </c>
      <c r="AS14" s="56">
        <f t="shared" si="13"/>
        <v>0.59722442878231685</v>
      </c>
      <c r="AT14" s="60">
        <f t="shared" si="14"/>
        <v>0.11580396938609533</v>
      </c>
      <c r="AU14" s="56">
        <f t="shared" si="15"/>
        <v>0.18952530132605919</v>
      </c>
      <c r="AV14" s="56">
        <f t="shared" si="16"/>
        <v>1.1106438660339162</v>
      </c>
      <c r="AW14" s="60">
        <f t="shared" si="17"/>
        <v>0.21448484627390024</v>
      </c>
    </row>
    <row r="15" spans="1:49" ht="12.75" x14ac:dyDescent="0.35">
      <c r="A15" s="7" t="str">
        <f>IF(AND(B15='bcc-csm-1'!C14, B15='bcc-csm1-1-m'!C14,B15='BNU-ESM'!C14, B15=CanESM2!C14, B15=CCSM4!C14, B15='CNRM-CM5'!C14, B15='CSIRO-Mk3-6-0'!C14, B15='GFDL-ESM2M'!C14, B15='GFDL-ESM2G'!C14, B15='HadGEM2-ES'!C14, B15='HadGEM2-CC'!C14, B15=inmcm4!C14, B15='IPSL-CM5A-LR'!C14, B15='IPSL-CM5A-MR'!C14, B15='IPSL-MC5B-LR'!C14, B15=MIROC5!C14, B15='MIROC-ESM'!C14, B15='MIROC-ESM-CHEM'!C14, B15='MRI-CGCM3'!C14, B15='NorESM1-M'!C14), "Yes", "No")</f>
        <v>Yes</v>
      </c>
      <c r="B15" s="7">
        <v>27021</v>
      </c>
      <c r="C15" s="7" t="str">
        <f>VLOOKUP(B15, 'County name'!$A$2:$B$89, 2, FALSE)</f>
        <v>Cass</v>
      </c>
      <c r="D15" s="8" t="s">
        <v>97</v>
      </c>
      <c r="E15" s="10">
        <f>AVERAGE('bcc-csm-1'!$H14,'bcc-csm1-1-m'!$H14,'BNU-ESM'!$H14,CanESM2!$H14,CCSM4!$H14,'CNRM-CM5'!$H14,'CSIRO-Mk3-6-0'!$H14,'GFDL-ESM2M'!$H14,'GFDL-ESM2G'!$H14,'HadGEM2-ES'!$H14,'HadGEM2-CC'!$H14,inmcm4!$H14,'IPSL-CM5A-LR'!$H14,'IPSL-CM5A-MR'!$H14,'IPSL-MC5B-LR'!$H14,MIROC5!$H14,'MIROC-ESM'!$H14,'MIROC-ESM-CHEM'!$H14,'MRI-CGCM3'!$H14,'NorESM1-M'!$H14)</f>
        <v>190.50423984850002</v>
      </c>
      <c r="F15" s="10">
        <f>AVERAGE('bcc-csm-1'!$I14,'bcc-csm1-1-m'!$I14,'BNU-ESM'!$I14,CanESM2!$I14,CCSM4!$I14,'CNRM-CM5'!$I14,'CSIRO-Mk3-6-0'!$I14,'GFDL-ESM2M'!$I14,'GFDL-ESM2G'!$I14,'HadGEM2-ES'!$I14,'HadGEM2-CC'!$I14,inmcm4!$I14,'IPSL-CM5A-LR'!$I14,'IPSL-CM5A-MR'!$I14,'IPSL-MC5B-LR'!$I14,MIROC5!$I14,'MIROC-ESM'!$I14,'MIROC-ESM-CHEM'!$I14,'MRI-CGCM3'!$I14,'NorESM1-M'!$I14)</f>
        <v>48.251489303</v>
      </c>
      <c r="G15" s="51">
        <f>AVERAGE('bcc-csm-1'!$J14,'bcc-csm1-1-m'!$J14,'BNU-ESM'!$J14,CanESM2!$J14,CCSM4!$J14,'CNRM-CM5'!$J14,'CSIRO-Mk3-6-0'!$J14,'GFDL-ESM2M'!$J14,'GFDL-ESM2G'!$J14,'HadGEM2-ES'!$J14,'HadGEM2-CC'!$J14,inmcm4!$J14,'IPSL-CM5A-LR'!$J14,'IPSL-CM5A-MR'!$J14,'IPSL-MC5B-LR'!$J14,MIROC5!$J14,'MIROC-ESM'!$J14,'MIROC-ESM-CHEM'!$J14,'MRI-CGCM3'!$J14,'NorESM1-M'!$J14)</f>
        <v>7.9948483747350002E-2</v>
      </c>
      <c r="H15" s="10">
        <f>AVERAGE('bcc-csm-1'!$K14,'bcc-csm1-1-m'!$K14,'BNU-ESM'!$K14,CanESM2!$K14,CCSM4!$K14,'CNRM-CM5'!$K14,'CSIRO-Mk3-6-0'!$K14,'GFDL-ESM2M'!$K14,'GFDL-ESM2G'!$K14,'HadGEM2-ES'!$K14,'HadGEM2-CC'!$K14,inmcm4!$K14,'IPSL-CM5A-LR'!$K14,'IPSL-CM5A-MR'!$K14,'IPSL-MC5B-LR'!$K14,MIROC5!$K14,'MIROC-ESM'!$K14,'MIROC-ESM-CHEM'!$K14,'MRI-CGCM3'!$K14,'NorESM1-M'!$K14)</f>
        <v>316.31355788000002</v>
      </c>
      <c r="I15" s="10">
        <f>AVERAGE('bcc-csm-1'!$L14,'bcc-csm1-1-m'!$L14,'BNU-ESM'!$L14,CanESM2!$L14,CCSM4!$L14,'CNRM-CM5'!$L14,'CSIRO-Mk3-6-0'!$L14,'GFDL-ESM2M'!$L14,'GFDL-ESM2G'!$L14,'HadGEM2-ES'!$L14,'HadGEM2-CC'!$L14,inmcm4!$L14,'IPSL-CM5A-LR'!$L14,'IPSL-CM5A-MR'!$L14,'IPSL-MC5B-LR'!$L14,MIROC5!$L14,'MIROC-ESM'!$L14,'MIROC-ESM-CHEM'!$L14,'MRI-CGCM3'!$L14,'NorESM1-M'!$L14)</f>
        <v>91.018529493299994</v>
      </c>
      <c r="J15" s="51">
        <f>AVERAGE('bcc-csm-1'!$M14,'bcc-csm1-1-m'!$M14,'BNU-ESM'!$M14,CanESM2!$M14,CCSM4!$M14,'CNRM-CM5'!$M14,'CSIRO-Mk3-6-0'!$M14,'GFDL-ESM2M'!$M14,'GFDL-ESM2G'!$M14,'HadGEM2-ES'!$M14,'HadGEM2-CC'!$M14,inmcm4!$M14,'IPSL-CM5A-LR'!$M14,'IPSL-CM5A-MR'!$M14,'IPSL-MC5B-LR'!$M14,MIROC5!$M14,'MIROC-ESM'!$M14,'MIROC-ESM-CHEM'!$M14,'MRI-CGCM3'!$M14,'NorESM1-M'!$M14)</f>
        <v>0.15897540360704998</v>
      </c>
      <c r="K15" s="10">
        <f>MIN('bcc-csm-1'!$H14,'bcc-csm1-1-m'!$H14,'BNU-ESM'!$H14,CanESM2!$H14,CCSM4!$H14,'CNRM-CM5'!$H14,'CSIRO-Mk3-6-0'!$H14,'GFDL-ESM2M'!$H14,'GFDL-ESM2G'!$H14,'HadGEM2-ES'!$H14,'HadGEM2-CC'!$H14,inmcm4!$H14,'IPSL-CM5A-LR'!$H14,'IPSL-CM5A-MR'!$H14,'IPSL-MC5B-LR'!$H14,MIROC5!$H14,'MIROC-ESM'!$H14,'MIROC-ESM-CHEM'!$H14,'MRI-CGCM3'!$H14,'NorESM1-M'!$H14)</f>
        <v>14.176994609999999</v>
      </c>
      <c r="L15" s="10">
        <f>MIN('bcc-csm-1'!$I14,'bcc-csm1-1-m'!$I14,'BNU-ESM'!$I14,CanESM2!$I14,CCSM4!$I14,'CNRM-CM5'!$I14,'CSIRO-Mk3-6-0'!$I14,'GFDL-ESM2M'!$I14,'GFDL-ESM2G'!$I14,'HadGEM2-ES'!$I14,'HadGEM2-CC'!$I14,inmcm4!$I14,'IPSL-CM5A-LR'!$I14,'IPSL-CM5A-MR'!$I14,'IPSL-MC5B-LR'!$I14,MIROC5!$I14,'MIROC-ESM'!$I14,'MIROC-ESM-CHEM'!$I14,'MRI-CGCM3'!$I14,'NorESM1-M'!$I14)</f>
        <v>-14.728388600000001</v>
      </c>
      <c r="M15" s="51">
        <f>MIN('bcc-csm-1'!$J14,'bcc-csm1-1-m'!$J14,'BNU-ESM'!$J14,CanESM2!$J14,CCSM4!$J14,'CNRM-CM5'!$J14,'CSIRO-Mk3-6-0'!$J14,'GFDL-ESM2M'!$J14,'GFDL-ESM2G'!$J14,'HadGEM2-ES'!$J14,'HadGEM2-CC'!$J14,inmcm4!$J14,'IPSL-CM5A-LR'!$J14,'IPSL-CM5A-MR'!$J14,'IPSL-MC5B-LR'!$J14,MIROC5!$J14,'MIROC-ESM'!$J14,'MIROC-ESM-CHEM'!$J14,'MRI-CGCM3'!$J14,'NorESM1-M'!$J14)</f>
        <v>-9.5631256740000004E-2</v>
      </c>
      <c r="N15" s="10">
        <f>MIN('bcc-csm-1'!$K14,'bcc-csm1-1-m'!$K14,'BNU-ESM'!$K14,CanESM2!$K14,CCSM4!$K14,'CNRM-CM5'!$K14,'CSIRO-Mk3-6-0'!$K14,'GFDL-ESM2M'!$K14,'GFDL-ESM2G'!$K14,'HadGEM2-ES'!$K14,'HadGEM2-CC'!$K14,inmcm4!$K14,'IPSL-CM5A-LR'!$K14,'IPSL-CM5A-MR'!$K14,'IPSL-MC5B-LR'!$K14,MIROC5!$K14,'MIROC-ESM'!$K14,'MIROC-ESM-CHEM'!$K14,'MRI-CGCM3'!$K14,'NorESM1-M'!$K14)</f>
        <v>103.24441109999999</v>
      </c>
      <c r="O15" s="10">
        <f>MIN('bcc-csm-1'!$L14,'bcc-csm1-1-m'!$L14,'BNU-ESM'!$L14,CanESM2!$L14,CCSM4!$L14,'CNRM-CM5'!$L14,'CSIRO-Mk3-6-0'!$L14,'GFDL-ESM2M'!$L14,'GFDL-ESM2G'!$L14,'HadGEM2-ES'!$L14,'HadGEM2-CC'!$L14,inmcm4!$L14,'IPSL-CM5A-LR'!$L14,'IPSL-CM5A-MR'!$L14,'IPSL-MC5B-LR'!$L14,MIROC5!$L14,'MIROC-ESM'!$L14,'MIROC-ESM-CHEM'!$L14,'MRI-CGCM3'!$L14,'NorESM1-M'!$L14)</f>
        <v>4.2025424960000004</v>
      </c>
      <c r="P15" s="51">
        <f>MIN('bcc-csm-1'!$M14,'bcc-csm1-1-m'!$M14,'BNU-ESM'!$M14,CanESM2!$M14,CCSM4!$M14,'CNRM-CM5'!$M14,'CSIRO-Mk3-6-0'!$M14,'GFDL-ESM2M'!$M14,'GFDL-ESM2G'!$M14,'HadGEM2-ES'!$M14,'HadGEM2-CC'!$M14,inmcm4!$M14,'IPSL-CM5A-LR'!$M14,'IPSL-CM5A-MR'!$M14,'IPSL-MC5B-LR'!$M14,MIROC5!$M14,'MIROC-ESM'!$M14,'MIROC-ESM-CHEM'!$M14,'MRI-CGCM3'!$M14,'NorESM1-M'!$M14)</f>
        <v>-2.6818377179999998E-2</v>
      </c>
      <c r="Q15" s="10">
        <f>MAX('bcc-csm-1'!$H14,'bcc-csm1-1-m'!$H14,'BNU-ESM'!$H14,CanESM2!$H14,CCSM4!$H14,'CNRM-CM5'!$H14,'CSIRO-Mk3-6-0'!$H14,'GFDL-ESM2M'!$H14,'GFDL-ESM2G'!$H14,'HadGEM2-ES'!$H14,'HadGEM2-CC'!$H14,inmcm4!$H14,'IPSL-CM5A-LR'!$H14,'IPSL-CM5A-MR'!$H14,'IPSL-MC5B-LR'!$H14,MIROC5!$H14,'MIROC-ESM'!$H14,'MIROC-ESM-CHEM'!$H14,'MRI-CGCM3'!$H14,'NorESM1-M'!$H14)</f>
        <v>311.77495019999998</v>
      </c>
      <c r="R15" s="10">
        <f>MAX('bcc-csm-1'!$I14,'bcc-csm1-1-m'!$I14,'BNU-ESM'!$I14,CanESM2!$I14,CCSM4!$I14,'CNRM-CM5'!$I14,'CSIRO-Mk3-6-0'!$I14,'GFDL-ESM2M'!$I14,'GFDL-ESM2G'!$I14,'HadGEM2-ES'!$I14,'HadGEM2-CC'!$I14,inmcm4!$I14,'IPSL-CM5A-LR'!$I14,'IPSL-CM5A-MR'!$I14,'IPSL-MC5B-LR'!$I14,MIROC5!$I14,'MIROC-ESM'!$I14,'MIROC-ESM-CHEM'!$I14,'MRI-CGCM3'!$I14,'NorESM1-M'!$I14)</f>
        <v>88.466734930000001</v>
      </c>
      <c r="S15" s="51">
        <f>MAX('bcc-csm-1'!$J14,'bcc-csm1-1-m'!$J14,'BNU-ESM'!$J14,CanESM2!$J14,CCSM4!$J14,'CNRM-CM5'!$J14,'CSIRO-Mk3-6-0'!$J14,'GFDL-ESM2M'!$J14,'GFDL-ESM2G'!$J14,'HadGEM2-ES'!$J14,'HadGEM2-CC'!$J14,inmcm4!$J14,'IPSL-CM5A-LR'!$J14,'IPSL-CM5A-MR'!$J14,'IPSL-MC5B-LR'!$J14,MIROC5!$J14,'MIROC-ESM'!$J14,'MIROC-ESM-CHEM'!$J14,'MRI-CGCM3'!$J14,'NorESM1-M'!$J14)</f>
        <v>0.20309308079999999</v>
      </c>
      <c r="T15" s="10">
        <f>MAX('bcc-csm-1'!$K14,'bcc-csm1-1-m'!$K14,'BNU-ESM'!$K14,CanESM2!$K14,CCSM4!$K14,'CNRM-CM5'!$K14,'CSIRO-Mk3-6-0'!$K14,'GFDL-ESM2M'!$K14,'GFDL-ESM2G'!$K14,'HadGEM2-ES'!$K14,'HadGEM2-CC'!$K14,inmcm4!$K14,'IPSL-CM5A-LR'!$K14,'IPSL-CM5A-MR'!$K14,'IPSL-MC5B-LR'!$K14,MIROC5!$K14,'MIROC-ESM'!$K14,'MIROC-ESM-CHEM'!$K14,'MRI-CGCM3'!$K14,'NorESM1-M'!$K14)</f>
        <v>508.12099169999999</v>
      </c>
      <c r="U15" s="10">
        <f>MAX('bcc-csm-1'!$L14,'bcc-csm1-1-m'!$L14,'BNU-ESM'!$L14,CanESM2!$L14,CCSM4!$L14,'CNRM-CM5'!$L14,'CSIRO-Mk3-6-0'!$L14,'GFDL-ESM2M'!$L14,'GFDL-ESM2G'!$L14,'HadGEM2-ES'!$L14,'HadGEM2-CC'!$L14,inmcm4!$L14,'IPSL-CM5A-LR'!$L14,'IPSL-CM5A-MR'!$L14,'IPSL-MC5B-LR'!$L14,MIROC5!$L14,'MIROC-ESM'!$L14,'MIROC-ESM-CHEM'!$L14,'MRI-CGCM3'!$L14,'NorESM1-M'!$L14)</f>
        <v>172.1043913</v>
      </c>
      <c r="V15" s="51">
        <f>MAX('bcc-csm-1'!$M14,'bcc-csm1-1-m'!$M14,'BNU-ESM'!$M14,CanESM2!$M14,CCSM4!$M14,'CNRM-CM5'!$M14,'CSIRO-Mk3-6-0'!$M14,'GFDL-ESM2M'!$M14,'GFDL-ESM2G'!$M14,'HadGEM2-ES'!$M14,'HadGEM2-CC'!$M14,inmcm4!$M14,'IPSL-CM5A-LR'!$M14,'IPSL-CM5A-MR'!$M14,'IPSL-MC5B-LR'!$M14,MIROC5!$M14,'MIROC-ESM'!$M14,'MIROC-ESM-CHEM'!$M14,'MRI-CGCM3'!$M14,'NorESM1-M'!$M14)</f>
        <v>0.3600128528</v>
      </c>
      <c r="W15" s="10">
        <f>STDEV('bcc-csm-1'!$H14,'bcc-csm1-1-m'!$H14,'BNU-ESM'!$H14,CanESM2!$H14,CCSM4!$H14,'CNRM-CM5'!$H14,'CSIRO-Mk3-6-0'!$H14,'GFDL-ESM2M'!$H14,'GFDL-ESM2G'!$H14,'HadGEM2-ES'!$H14,'HadGEM2-CC'!$H14,inmcm4!$H14,'IPSL-CM5A-LR'!$H14,'IPSL-CM5A-MR'!$H14,'IPSL-MC5B-LR'!$H14,MIROC5!$H14,'MIROC-ESM'!$H14,'MIROC-ESM-CHEM'!$H14,'MRI-CGCM3'!$H14,'NorESM1-M'!$H14)</f>
        <v>77.690221068120934</v>
      </c>
      <c r="X15" s="10">
        <f>STDEV('bcc-csm-1'!$I14,'bcc-csm1-1-m'!$I14,'BNU-ESM'!$I14,CanESM2!$I14,CCSM4!$I14,'CNRM-CM5'!$I14,'CSIRO-Mk3-6-0'!$I14,'GFDL-ESM2M'!$I14,'GFDL-ESM2G'!$I14,'HadGEM2-ES'!$I14,'HadGEM2-CC'!$I14,inmcm4!$I14,'IPSL-CM5A-LR'!$I14,'IPSL-CM5A-MR'!$I14,'IPSL-MC5B-LR'!$I14,MIROC5!$I14,'MIROC-ESM'!$I14,'MIROC-ESM-CHEM'!$I14,'MRI-CGCM3'!$I14,'NorESM1-M'!$I14)</f>
        <v>24.518095702467804</v>
      </c>
      <c r="Y15" s="51">
        <f>STDEV('bcc-csm-1'!$J14,'bcc-csm1-1-m'!$J14,'BNU-ESM'!$J14,CanESM2!$J14,CCSM4!$J14,'CNRM-CM5'!$J14,'CSIRO-Mk3-6-0'!$J14,'GFDL-ESM2M'!$J14,'GFDL-ESM2G'!$J14,'HadGEM2-ES'!$J14,'HadGEM2-CC'!$J14,inmcm4!$J14,'IPSL-CM5A-LR'!$J14,'IPSL-CM5A-MR'!$J14,'IPSL-MC5B-LR'!$J14,MIROC5!$J14,'MIROC-ESM'!$J14,'MIROC-ESM-CHEM'!$J14,'MRI-CGCM3'!$J14,'NorESM1-M'!$J14)</f>
        <v>6.2999729496026585E-2</v>
      </c>
      <c r="Z15" s="10">
        <f>STDEV('bcc-csm-1'!$K14,'bcc-csm1-1-m'!$K14,'BNU-ESM'!$K14,CanESM2!$K14,CCSM4!$K14,'CNRM-CM5'!$K14,'CSIRO-Mk3-6-0'!$K14,'GFDL-ESM2M'!$K14,'GFDL-ESM2G'!$K14,'HadGEM2-ES'!$K14,'HadGEM2-CC'!$K14,inmcm4!$K14,'IPSL-CM5A-LR'!$K14,'IPSL-CM5A-MR'!$K14,'IPSL-MC5B-LR'!$K14,MIROC5!$K14,'MIROC-ESM'!$K14,'MIROC-ESM-CHEM'!$K14,'MRI-CGCM3'!$K14,'NorESM1-M'!$K14)</f>
        <v>122.89005899849155</v>
      </c>
      <c r="AA15" s="10">
        <f>STDEV('bcc-csm-1'!$L14,'bcc-csm1-1-m'!$L14,'BNU-ESM'!$L14,CanESM2!$L14,CCSM4!$L14,'CNRM-CM5'!$L14,'CSIRO-Mk3-6-0'!$L14,'GFDL-ESM2M'!$L14,'GFDL-ESM2G'!$L14,'HadGEM2-ES'!$L14,'HadGEM2-CC'!$L14,inmcm4!$L14,'IPSL-CM5A-LR'!$L14,'IPSL-CM5A-MR'!$L14,'IPSL-MC5B-LR'!$L14,MIROC5!$L14,'MIROC-ESM'!$L14,'MIROC-ESM-CHEM'!$L14,'MRI-CGCM3'!$L14,'NorESM1-M'!$L14)</f>
        <v>50.874187167700306</v>
      </c>
      <c r="AB15" s="51">
        <f>STDEV('bcc-csm-1'!$M14,'bcc-csm1-1-m'!$M14,'BNU-ESM'!$M14,CanESM2!$M14,CCSM4!$M14,'CNRM-CM5'!$M14,'CSIRO-Mk3-6-0'!$M14,'GFDL-ESM2M'!$M14,'GFDL-ESM2G'!$M14,'HadGEM2-ES'!$M14,'HadGEM2-CC'!$M14,inmcm4!$M14,'IPSL-CM5A-LR'!$M14,'IPSL-CM5A-MR'!$M14,'IPSL-MC5B-LR'!$M14,MIROC5!$M14,'MIROC-ESM'!$M14,'MIROC-ESM-CHEM'!$M14,'MRI-CGCM3'!$M14,'NorESM1-M'!$M14)</f>
        <v>0.10584985694982744</v>
      </c>
      <c r="AC15" s="10">
        <f t="shared" ref="AC15:AH15" si="38">E15-(3*W15)</f>
        <v>-42.566423355862781</v>
      </c>
      <c r="AD15" s="10">
        <f t="shared" si="38"/>
        <v>-25.302797804403411</v>
      </c>
      <c r="AE15" s="51">
        <f t="shared" si="38"/>
        <v>-0.10905070474072975</v>
      </c>
      <c r="AF15" s="10">
        <f t="shared" si="38"/>
        <v>-52.356619115474643</v>
      </c>
      <c r="AG15" s="10">
        <f t="shared" si="38"/>
        <v>-61.604032009800918</v>
      </c>
      <c r="AH15" s="54">
        <f t="shared" si="38"/>
        <v>-0.15857416724243234</v>
      </c>
      <c r="AI15" s="10">
        <f t="shared" ref="AI15:AN15" si="39">E15+(3*W15)</f>
        <v>423.57490305286285</v>
      </c>
      <c r="AJ15" s="10">
        <f t="shared" si="39"/>
        <v>121.80577641040341</v>
      </c>
      <c r="AK15" s="54">
        <f t="shared" si="39"/>
        <v>0.26894767223542976</v>
      </c>
      <c r="AL15" s="10">
        <f t="shared" si="39"/>
        <v>684.98373487547474</v>
      </c>
      <c r="AM15" s="10">
        <f t="shared" si="39"/>
        <v>243.64109099640092</v>
      </c>
      <c r="AN15" s="54">
        <f t="shared" si="39"/>
        <v>0.4765249744565323</v>
      </c>
      <c r="AO15" s="10">
        <f>AVERAGE('bcc-csm-1'!$E14,'bcc-csm1-1-m'!$E14,'BNU-ESM'!$E14,CanESM2!$E14,CCSM4!$E14,'CNRM-CM5'!$E14,'CSIRO-Mk3-6-0'!$E14,'GFDL-ESM2M'!$E14,'GFDL-ESM2G'!$E14,'HadGEM2-ES'!$E14,'HadGEM2-CC'!$E14,inmcm4!$E14,'IPSL-CM5A-LR'!$E14,'IPSL-CM5A-MR'!$E14,'IPSL-MC5B-LR'!$E14,MIROC5!$E14,'MIROC-ESM'!$E14,'MIROC-ESM-CHEM'!$E14,'MRI-CGCM3'!$E14,'NorESM1-M'!$E14)</f>
        <v>1509.8528955499999</v>
      </c>
      <c r="AP15" s="10">
        <f>AVERAGE('bcc-csm-1'!$F14,'bcc-csm1-1-m'!$F14,'BNU-ESM'!$F14,CanESM2!$F14,CCSM4!$F14,'CNRM-CM5'!$F14,'CSIRO-Mk3-6-0'!$F14,'GFDL-ESM2M'!$F14,'GFDL-ESM2G'!$F14,'HadGEM2-ES'!$F14,'HadGEM2-CC'!$F14,inmcm4!$F14,'IPSL-CM5A-LR'!$F14,'IPSL-CM5A-MR'!$F14,'IPSL-MC5B-LR'!$F14,MIROC5!$F14,'MIROC-ESM'!$F14,'MIROC-ESM-CHEM'!$F14,'MRI-CGCM3'!$F14,'NorESM1-M'!$F14)</f>
        <v>67.845894797499994</v>
      </c>
      <c r="AQ15" s="17">
        <f>AVERAGE('bcc-csm-1'!$G14,'bcc-csm1-1-m'!$G14,'BNU-ESM'!$G14,CanESM2!$G14,CCSM4!$G14,'CNRM-CM5'!$G14,'CSIRO-Mk3-6-0'!$G14,'GFDL-ESM2M'!$G14,'GFDL-ESM2G'!$G14,'HadGEM2-ES'!$G14,'HadGEM2-CC'!$G14,inmcm4!$G14,'IPSL-CM5A-LR'!$G14,'IPSL-CM5A-MR'!$G14,'IPSL-MC5B-LR'!$G14,MIROC5!$G14,'MIROC-ESM'!$G14,'MIROC-ESM-CHEM'!$G14,'MRI-CGCM3'!$G14,'NorESM1-M'!$G14)</f>
        <v>0.76911532917000014</v>
      </c>
      <c r="AR15" s="58">
        <f t="shared" si="12"/>
        <v>0.12617404013991992</v>
      </c>
      <c r="AS15" s="56">
        <f t="shared" si="13"/>
        <v>0.71119246709055095</v>
      </c>
      <c r="AT15" s="60">
        <f t="shared" si="14"/>
        <v>0.10394862865836695</v>
      </c>
      <c r="AU15" s="56">
        <f t="shared" si="15"/>
        <v>0.20949958688841358</v>
      </c>
      <c r="AV15" s="56">
        <f t="shared" si="16"/>
        <v>1.3415480739838936</v>
      </c>
      <c r="AW15" s="60">
        <f t="shared" si="17"/>
        <v>0.20669904444449202</v>
      </c>
    </row>
    <row r="16" spans="1:49" ht="12.75" x14ac:dyDescent="0.35">
      <c r="A16" s="7" t="str">
        <f>IF(AND(B16='bcc-csm-1'!C15, B16='bcc-csm1-1-m'!C15,B16='BNU-ESM'!C15, B16=CanESM2!C15, B16=CCSM4!C15, B16='CNRM-CM5'!C15, B16='CSIRO-Mk3-6-0'!C15, B16='GFDL-ESM2M'!C15, B16='GFDL-ESM2G'!C15, B16='HadGEM2-ES'!C15, B16='HadGEM2-CC'!C15, B16=inmcm4!C15, B16='IPSL-CM5A-LR'!C15, B16='IPSL-CM5A-MR'!C15, B16='IPSL-MC5B-LR'!C15, B16=MIROC5!C15, B16='MIROC-ESM'!C15, B16='MIROC-ESM-CHEM'!C15, B16='MRI-CGCM3'!C15, B16='NorESM1-M'!C15), "Yes", "No")</f>
        <v>Yes</v>
      </c>
      <c r="B16" s="7">
        <v>27023</v>
      </c>
      <c r="C16" s="7" t="str">
        <f>VLOOKUP(B16, 'County name'!$A$2:$B$89, 2, FALSE)</f>
        <v>Chippewa</v>
      </c>
      <c r="D16" s="8" t="s">
        <v>97</v>
      </c>
      <c r="E16" s="10">
        <f>AVERAGE('bcc-csm-1'!$H15,'bcc-csm1-1-m'!$H15,'BNU-ESM'!$H15,CanESM2!$H15,CCSM4!$H15,'CNRM-CM5'!$H15,'CSIRO-Mk3-6-0'!$H15,'GFDL-ESM2M'!$H15,'GFDL-ESM2G'!$H15,'HadGEM2-ES'!$H15,'HadGEM2-CC'!$H15,inmcm4!$H15,'IPSL-CM5A-LR'!$H15,'IPSL-CM5A-MR'!$H15,'IPSL-MC5B-LR'!$H15,MIROC5!$H15,'MIROC-ESM'!$H15,'MIROC-ESM-CHEM'!$H15,'MRI-CGCM3'!$H15,'NorESM1-M'!$H15)</f>
        <v>206.17185759600002</v>
      </c>
      <c r="F16" s="10">
        <f>AVERAGE('bcc-csm-1'!$I15,'bcc-csm1-1-m'!$I15,'BNU-ESM'!$I15,CanESM2!$I15,CCSM4!$I15,'CNRM-CM5'!$I15,'CSIRO-Mk3-6-0'!$I15,'GFDL-ESM2M'!$I15,'GFDL-ESM2G'!$I15,'HadGEM2-ES'!$I15,'HadGEM2-CC'!$I15,inmcm4!$I15,'IPSL-CM5A-LR'!$I15,'IPSL-CM5A-MR'!$I15,'IPSL-MC5B-LR'!$I15,MIROC5!$I15,'MIROC-ESM'!$I15,'MIROC-ESM-CHEM'!$I15,'MRI-CGCM3'!$I15,'NorESM1-M'!$I15)</f>
        <v>79.158587193999992</v>
      </c>
      <c r="G16" s="51">
        <f>AVERAGE('bcc-csm-1'!$J15,'bcc-csm1-1-m'!$J15,'BNU-ESM'!$J15,CanESM2!$J15,CCSM4!$J15,'CNRM-CM5'!$J15,'CSIRO-Mk3-6-0'!$J15,'GFDL-ESM2M'!$J15,'GFDL-ESM2G'!$J15,'HadGEM2-ES'!$J15,'HadGEM2-CC'!$J15,inmcm4!$J15,'IPSL-CM5A-LR'!$J15,'IPSL-CM5A-MR'!$J15,'IPSL-MC5B-LR'!$J15,MIROC5!$J15,'MIROC-ESM'!$J15,'MIROC-ESM-CHEM'!$J15,'MRI-CGCM3'!$J15,'NorESM1-M'!$J15)</f>
        <v>0.10474117408999999</v>
      </c>
      <c r="H16" s="10">
        <f>AVERAGE('bcc-csm-1'!$K15,'bcc-csm1-1-m'!$K15,'BNU-ESM'!$K15,CanESM2!$K15,CCSM4!$K15,'CNRM-CM5'!$K15,'CSIRO-Mk3-6-0'!$K15,'GFDL-ESM2M'!$K15,'GFDL-ESM2G'!$K15,'HadGEM2-ES'!$K15,'HadGEM2-CC'!$K15,inmcm4!$K15,'IPSL-CM5A-LR'!$K15,'IPSL-CM5A-MR'!$K15,'IPSL-MC5B-LR'!$K15,MIROC5!$K15,'MIROC-ESM'!$K15,'MIROC-ESM-CHEM'!$K15,'MRI-CGCM3'!$K15,'NorESM1-M'!$K15)</f>
        <v>343.50021280499999</v>
      </c>
      <c r="I16" s="10">
        <f>AVERAGE('bcc-csm-1'!$L15,'bcc-csm1-1-m'!$L15,'BNU-ESM'!$L15,CanESM2!$L15,CCSM4!$L15,'CNRM-CM5'!$L15,'CSIRO-Mk3-6-0'!$L15,'GFDL-ESM2M'!$L15,'GFDL-ESM2G'!$L15,'HadGEM2-ES'!$L15,'HadGEM2-CC'!$L15,inmcm4!$L15,'IPSL-CM5A-LR'!$L15,'IPSL-CM5A-MR'!$L15,'IPSL-MC5B-LR'!$L15,MIROC5!$L15,'MIROC-ESM'!$L15,'MIROC-ESM-CHEM'!$L15,'MRI-CGCM3'!$L15,'NorESM1-M'!$L15)</f>
        <v>148.79887017250002</v>
      </c>
      <c r="J16" s="51">
        <f>AVERAGE('bcc-csm-1'!$M15,'bcc-csm1-1-m'!$M15,'BNU-ESM'!$M15,CanESM2!$M15,CCSM4!$M15,'CNRM-CM5'!$M15,'CSIRO-Mk3-6-0'!$M15,'GFDL-ESM2M'!$M15,'GFDL-ESM2G'!$M15,'HadGEM2-ES'!$M15,'HadGEM2-CC'!$M15,inmcm4!$M15,'IPSL-CM5A-LR'!$M15,'IPSL-CM5A-MR'!$M15,'IPSL-MC5B-LR'!$M15,MIROC5!$M15,'MIROC-ESM'!$M15,'MIROC-ESM-CHEM'!$M15,'MRI-CGCM3'!$M15,'NorESM1-M'!$M15)</f>
        <v>0.20551829093250001</v>
      </c>
      <c r="K16" s="10">
        <f>MIN('bcc-csm-1'!$H15,'bcc-csm1-1-m'!$H15,'BNU-ESM'!$H15,CanESM2!$H15,CCSM4!$H15,'CNRM-CM5'!$H15,'CSIRO-Mk3-6-0'!$H15,'GFDL-ESM2M'!$H15,'GFDL-ESM2G'!$H15,'HadGEM2-ES'!$H15,'HadGEM2-CC'!$H15,inmcm4!$H15,'IPSL-CM5A-LR'!$H15,'IPSL-CM5A-MR'!$H15,'IPSL-MC5B-LR'!$H15,MIROC5!$H15,'MIROC-ESM'!$H15,'MIROC-ESM-CHEM'!$H15,'MRI-CGCM3'!$H15,'NorESM1-M'!$H15)</f>
        <v>31.473169039999998</v>
      </c>
      <c r="L16" s="10">
        <f>MIN('bcc-csm-1'!$I15,'bcc-csm1-1-m'!$I15,'BNU-ESM'!$I15,CanESM2!$I15,CCSM4!$I15,'CNRM-CM5'!$I15,'CSIRO-Mk3-6-0'!$I15,'GFDL-ESM2M'!$I15,'GFDL-ESM2G'!$I15,'HadGEM2-ES'!$I15,'HadGEM2-CC'!$I15,inmcm4!$I15,'IPSL-CM5A-LR'!$I15,'IPSL-CM5A-MR'!$I15,'IPSL-MC5B-LR'!$I15,MIROC5!$I15,'MIROC-ESM'!$I15,'MIROC-ESM-CHEM'!$I15,'MRI-CGCM3'!$I15,'NorESM1-M'!$I15)</f>
        <v>-13.73289065</v>
      </c>
      <c r="M16" s="51">
        <f>MIN('bcc-csm-1'!$J15,'bcc-csm1-1-m'!$J15,'BNU-ESM'!$J15,CanESM2!$J15,CCSM4!$J15,'CNRM-CM5'!$J15,'CSIRO-Mk3-6-0'!$J15,'GFDL-ESM2M'!$J15,'GFDL-ESM2G'!$J15,'HadGEM2-ES'!$J15,'HadGEM2-CC'!$J15,inmcm4!$J15,'IPSL-CM5A-LR'!$J15,'IPSL-CM5A-MR'!$J15,'IPSL-MC5B-LR'!$J15,MIROC5!$J15,'MIROC-ESM'!$J15,'MIROC-ESM-CHEM'!$J15,'MRI-CGCM3'!$J15,'NorESM1-M'!$J15)</f>
        <v>-7.3646995399999998E-2</v>
      </c>
      <c r="N16" s="10">
        <f>MIN('bcc-csm-1'!$K15,'bcc-csm1-1-m'!$K15,'BNU-ESM'!$K15,CanESM2!$K15,CCSM4!$K15,'CNRM-CM5'!$K15,'CSIRO-Mk3-6-0'!$K15,'GFDL-ESM2M'!$K15,'GFDL-ESM2G'!$K15,'HadGEM2-ES'!$K15,'HadGEM2-CC'!$K15,inmcm4!$K15,'IPSL-CM5A-LR'!$K15,'IPSL-CM5A-MR'!$K15,'IPSL-MC5B-LR'!$K15,MIROC5!$K15,'MIROC-ESM'!$K15,'MIROC-ESM-CHEM'!$K15,'MRI-CGCM3'!$K15,'NorESM1-M'!$K15)</f>
        <v>117.1028573</v>
      </c>
      <c r="O16" s="10">
        <f>MIN('bcc-csm-1'!$L15,'bcc-csm1-1-m'!$L15,'BNU-ESM'!$L15,CanESM2!$L15,CCSM4!$L15,'CNRM-CM5'!$L15,'CSIRO-Mk3-6-0'!$L15,'GFDL-ESM2M'!$L15,'GFDL-ESM2G'!$L15,'HadGEM2-ES'!$L15,'HadGEM2-CC'!$L15,inmcm4!$L15,'IPSL-CM5A-LR'!$L15,'IPSL-CM5A-MR'!$L15,'IPSL-MC5B-LR'!$L15,MIROC5!$L15,'MIROC-ESM'!$L15,'MIROC-ESM-CHEM'!$L15,'MRI-CGCM3'!$L15,'NorESM1-M'!$L15)</f>
        <v>35.400060510000003</v>
      </c>
      <c r="P16" s="51">
        <f>MIN('bcc-csm-1'!$M15,'bcc-csm1-1-m'!$M15,'BNU-ESM'!$M15,CanESM2!$M15,CCSM4!$M15,'CNRM-CM5'!$M15,'CSIRO-Mk3-6-0'!$M15,'GFDL-ESM2M'!$M15,'GFDL-ESM2G'!$M15,'HadGEM2-ES'!$M15,'HadGEM2-CC'!$M15,inmcm4!$M15,'IPSL-CM5A-LR'!$M15,'IPSL-CM5A-MR'!$M15,'IPSL-MC5B-LR'!$M15,MIROC5!$M15,'MIROC-ESM'!$M15,'MIROC-ESM-CHEM'!$M15,'MRI-CGCM3'!$M15,'NorESM1-M'!$M15)</f>
        <v>1.74664985E-2</v>
      </c>
      <c r="Q16" s="10">
        <f>MAX('bcc-csm-1'!$H15,'bcc-csm1-1-m'!$H15,'BNU-ESM'!$H15,CanESM2!$H15,CCSM4!$H15,'CNRM-CM5'!$H15,'CSIRO-Mk3-6-0'!$H15,'GFDL-ESM2M'!$H15,'GFDL-ESM2G'!$H15,'HadGEM2-ES'!$H15,'HadGEM2-CC'!$H15,inmcm4!$H15,'IPSL-CM5A-LR'!$H15,'IPSL-CM5A-MR'!$H15,'IPSL-MC5B-LR'!$H15,MIROC5!$H15,'MIROC-ESM'!$H15,'MIROC-ESM-CHEM'!$H15,'MRI-CGCM3'!$H15,'NorESM1-M'!$H15)</f>
        <v>338.31923819999997</v>
      </c>
      <c r="R16" s="10">
        <f>MAX('bcc-csm-1'!$I15,'bcc-csm1-1-m'!$I15,'BNU-ESM'!$I15,CanESM2!$I15,CCSM4!$I15,'CNRM-CM5'!$I15,'CSIRO-Mk3-6-0'!$I15,'GFDL-ESM2M'!$I15,'GFDL-ESM2G'!$I15,'HadGEM2-ES'!$I15,'HadGEM2-CC'!$I15,inmcm4!$I15,'IPSL-CM5A-LR'!$I15,'IPSL-CM5A-MR'!$I15,'IPSL-MC5B-LR'!$I15,MIROC5!$I15,'MIROC-ESM'!$I15,'MIROC-ESM-CHEM'!$I15,'MRI-CGCM3'!$I15,'NorESM1-M'!$I15)</f>
        <v>143.7243513</v>
      </c>
      <c r="S16" s="51">
        <f>MAX('bcc-csm-1'!$J15,'bcc-csm1-1-m'!$J15,'BNU-ESM'!$J15,CanESM2!$J15,CCSM4!$J15,'CNRM-CM5'!$J15,'CSIRO-Mk3-6-0'!$J15,'GFDL-ESM2M'!$J15,'GFDL-ESM2G'!$J15,'HadGEM2-ES'!$J15,'HadGEM2-CC'!$J15,inmcm4!$J15,'IPSL-CM5A-LR'!$J15,'IPSL-CM5A-MR'!$J15,'IPSL-MC5B-LR'!$J15,MIROC5!$J15,'MIROC-ESM'!$J15,'MIROC-ESM-CHEM'!$J15,'MRI-CGCM3'!$J15,'NorESM1-M'!$J15)</f>
        <v>0.2519712301</v>
      </c>
      <c r="T16" s="10">
        <f>MAX('bcc-csm-1'!$K15,'bcc-csm1-1-m'!$K15,'BNU-ESM'!$K15,CanESM2!$K15,CCSM4!$K15,'CNRM-CM5'!$K15,'CSIRO-Mk3-6-0'!$K15,'GFDL-ESM2M'!$K15,'GFDL-ESM2G'!$K15,'HadGEM2-ES'!$K15,'HadGEM2-CC'!$K15,inmcm4!$K15,'IPSL-CM5A-LR'!$K15,'IPSL-CM5A-MR'!$K15,'IPSL-MC5B-LR'!$K15,MIROC5!$K15,'MIROC-ESM'!$K15,'MIROC-ESM-CHEM'!$K15,'MRI-CGCM3'!$K15,'NorESM1-M'!$K15)</f>
        <v>524.39802039999995</v>
      </c>
      <c r="U16" s="10">
        <f>MAX('bcc-csm-1'!$L15,'bcc-csm1-1-m'!$L15,'BNU-ESM'!$L15,CanESM2!$L15,CCSM4!$L15,'CNRM-CM5'!$L15,'CSIRO-Mk3-6-0'!$L15,'GFDL-ESM2M'!$L15,'GFDL-ESM2G'!$L15,'HadGEM2-ES'!$L15,'HadGEM2-CC'!$L15,inmcm4!$L15,'IPSL-CM5A-LR'!$L15,'IPSL-CM5A-MR'!$L15,'IPSL-MC5B-LR'!$L15,MIROC5!$L15,'MIROC-ESM'!$L15,'MIROC-ESM-CHEM'!$L15,'MRI-CGCM3'!$L15,'NorESM1-M'!$L15)</f>
        <v>236.1545725</v>
      </c>
      <c r="V16" s="51">
        <f>MAX('bcc-csm-1'!$M15,'bcc-csm1-1-m'!$M15,'BNU-ESM'!$M15,CanESM2!$M15,CCSM4!$M15,'CNRM-CM5'!$M15,'CSIRO-Mk3-6-0'!$M15,'GFDL-ESM2M'!$M15,'GFDL-ESM2G'!$M15,'HadGEM2-ES'!$M15,'HadGEM2-CC'!$M15,inmcm4!$M15,'IPSL-CM5A-LR'!$M15,'IPSL-CM5A-MR'!$M15,'IPSL-MC5B-LR'!$M15,MIROC5!$M15,'MIROC-ESM'!$M15,'MIROC-ESM-CHEM'!$M15,'MRI-CGCM3'!$M15,'NorESM1-M'!$M15)</f>
        <v>0.39811184109999997</v>
      </c>
      <c r="W16" s="10">
        <f>STDEV('bcc-csm-1'!$H15,'bcc-csm1-1-m'!$H15,'BNU-ESM'!$H15,CanESM2!$H15,CCSM4!$H15,'CNRM-CM5'!$H15,'CSIRO-Mk3-6-0'!$H15,'GFDL-ESM2M'!$H15,'GFDL-ESM2G'!$H15,'HadGEM2-ES'!$H15,'HadGEM2-CC'!$H15,inmcm4!$H15,'IPSL-CM5A-LR'!$H15,'IPSL-CM5A-MR'!$H15,'IPSL-MC5B-LR'!$H15,MIROC5!$H15,'MIROC-ESM'!$H15,'MIROC-ESM-CHEM'!$H15,'MRI-CGCM3'!$H15,'NorESM1-M'!$H15)</f>
        <v>75.433334584445646</v>
      </c>
      <c r="X16" s="10">
        <f>STDEV('bcc-csm-1'!$I15,'bcc-csm1-1-m'!$I15,'BNU-ESM'!$I15,CanESM2!$I15,CCSM4!$I15,'CNRM-CM5'!$I15,'CSIRO-Mk3-6-0'!$I15,'GFDL-ESM2M'!$I15,'GFDL-ESM2G'!$I15,'HadGEM2-ES'!$I15,'HadGEM2-CC'!$I15,inmcm4!$I15,'IPSL-CM5A-LR'!$I15,'IPSL-CM5A-MR'!$I15,'IPSL-MC5B-LR'!$I15,MIROC5!$I15,'MIROC-ESM'!$I15,'MIROC-ESM-CHEM'!$I15,'MRI-CGCM3'!$I15,'NorESM1-M'!$I15)</f>
        <v>37.378638458984298</v>
      </c>
      <c r="Y16" s="51">
        <f>STDEV('bcc-csm-1'!$J15,'bcc-csm1-1-m'!$J15,'BNU-ESM'!$J15,CanESM2!$J15,CCSM4!$J15,'CNRM-CM5'!$J15,'CSIRO-Mk3-6-0'!$J15,'GFDL-ESM2M'!$J15,'GFDL-ESM2G'!$J15,'HadGEM2-ES'!$J15,'HadGEM2-CC'!$J15,inmcm4!$J15,'IPSL-CM5A-LR'!$J15,'IPSL-CM5A-MR'!$J15,'IPSL-MC5B-LR'!$J15,MIROC5!$J15,'MIROC-ESM'!$J15,'MIROC-ESM-CHEM'!$J15,'MRI-CGCM3'!$J15,'NorESM1-M'!$J15)</f>
        <v>7.6867620070696641E-2</v>
      </c>
      <c r="Z16" s="10">
        <f>STDEV('bcc-csm-1'!$K15,'bcc-csm1-1-m'!$K15,'BNU-ESM'!$K15,CanESM2!$K15,CCSM4!$K15,'CNRM-CM5'!$K15,'CSIRO-Mk3-6-0'!$K15,'GFDL-ESM2M'!$K15,'GFDL-ESM2G'!$K15,'HadGEM2-ES'!$K15,'HadGEM2-CC'!$K15,inmcm4!$K15,'IPSL-CM5A-LR'!$K15,'IPSL-CM5A-MR'!$K15,'IPSL-MC5B-LR'!$K15,MIROC5!$K15,'MIROC-ESM'!$K15,'MIROC-ESM-CHEM'!$K15,'MRI-CGCM3'!$K15,'NorESM1-M'!$K15)</f>
        <v>125.42201006534829</v>
      </c>
      <c r="AA16" s="10">
        <f>STDEV('bcc-csm-1'!$L15,'bcc-csm1-1-m'!$L15,'BNU-ESM'!$L15,CanESM2!$L15,CCSM4!$L15,'CNRM-CM5'!$L15,'CSIRO-Mk3-6-0'!$L15,'GFDL-ESM2M'!$L15,'GFDL-ESM2G'!$L15,'HadGEM2-ES'!$L15,'HadGEM2-CC'!$L15,inmcm4!$L15,'IPSL-CM5A-LR'!$L15,'IPSL-CM5A-MR'!$L15,'IPSL-MC5B-LR'!$L15,MIROC5!$L15,'MIROC-ESM'!$L15,'MIROC-ESM-CHEM'!$L15,'MRI-CGCM3'!$L15,'NorESM1-M'!$L15)</f>
        <v>65.149827437710414</v>
      </c>
      <c r="AB16" s="51">
        <f>STDEV('bcc-csm-1'!$M15,'bcc-csm1-1-m'!$M15,'BNU-ESM'!$M15,CanESM2!$M15,CCSM4!$M15,'CNRM-CM5'!$M15,'CSIRO-Mk3-6-0'!$M15,'GFDL-ESM2M'!$M15,'GFDL-ESM2G'!$M15,'HadGEM2-ES'!$M15,'HadGEM2-CC'!$M15,inmcm4!$M15,'IPSL-CM5A-LR'!$M15,'IPSL-CM5A-MR'!$M15,'IPSL-MC5B-LR'!$M15,MIROC5!$M15,'MIROC-ESM'!$M15,'MIROC-ESM-CHEM'!$M15,'MRI-CGCM3'!$M15,'NorESM1-M'!$M15)</f>
        <v>0.11738816912517556</v>
      </c>
      <c r="AC16" s="10">
        <f t="shared" ref="AC16:AH16" si="40">E16-(3*W16)</f>
        <v>-20.128146157336914</v>
      </c>
      <c r="AD16" s="10">
        <f t="shared" si="40"/>
        <v>-32.977328182952903</v>
      </c>
      <c r="AE16" s="51">
        <f t="shared" si="40"/>
        <v>-0.12586168612208992</v>
      </c>
      <c r="AF16" s="10">
        <f t="shared" si="40"/>
        <v>-32.765817391044891</v>
      </c>
      <c r="AG16" s="10">
        <f t="shared" si="40"/>
        <v>-46.65061214063121</v>
      </c>
      <c r="AH16" s="54">
        <f t="shared" si="40"/>
        <v>-0.14664621644302667</v>
      </c>
      <c r="AI16" s="10">
        <f t="shared" ref="AI16:AN16" si="41">E16+(3*W16)</f>
        <v>432.47186134933696</v>
      </c>
      <c r="AJ16" s="10">
        <f t="shared" si="41"/>
        <v>191.29450257095289</v>
      </c>
      <c r="AK16" s="54">
        <f t="shared" si="41"/>
        <v>0.33534403430208992</v>
      </c>
      <c r="AL16" s="10">
        <f t="shared" si="41"/>
        <v>719.76624300104481</v>
      </c>
      <c r="AM16" s="10">
        <f t="shared" si="41"/>
        <v>344.24835248563124</v>
      </c>
      <c r="AN16" s="54">
        <f t="shared" si="41"/>
        <v>0.55768279830802669</v>
      </c>
      <c r="AO16" s="10">
        <f>AVERAGE('bcc-csm-1'!$E15,'bcc-csm1-1-m'!$E15,'BNU-ESM'!$E15,CanESM2!$E15,CCSM4!$E15,'CNRM-CM5'!$E15,'CSIRO-Mk3-6-0'!$E15,'GFDL-ESM2M'!$E15,'GFDL-ESM2G'!$E15,'HadGEM2-ES'!$E15,'HadGEM2-CC'!$E15,inmcm4!$E15,'IPSL-CM5A-LR'!$E15,'IPSL-CM5A-MR'!$E15,'IPSL-MC5B-LR'!$E15,MIROC5!$E15,'MIROC-ESM'!$E15,'MIROC-ESM-CHEM'!$E15,'MRI-CGCM3'!$E15,'NorESM1-M'!$E15)</f>
        <v>1832.8399163499994</v>
      </c>
      <c r="AP16" s="10">
        <f>AVERAGE('bcc-csm-1'!$F15,'bcc-csm1-1-m'!$F15,'BNU-ESM'!$F15,CanESM2!$F15,CCSM4!$F15,'CNRM-CM5'!$F15,'CSIRO-Mk3-6-0'!$F15,'GFDL-ESM2M'!$F15,'GFDL-ESM2G'!$F15,'HadGEM2-ES'!$F15,'HadGEM2-CC'!$F15,inmcm4!$F15,'IPSL-CM5A-LR'!$F15,'IPSL-CM5A-MR'!$F15,'IPSL-MC5B-LR'!$F15,MIROC5!$F15,'MIROC-ESM'!$F15,'MIROC-ESM-CHEM'!$F15,'MRI-CGCM3'!$F15,'NorESM1-M'!$F15)</f>
        <v>153.49473325000002</v>
      </c>
      <c r="AQ16" s="17">
        <f>AVERAGE('bcc-csm-1'!$G15,'bcc-csm1-1-m'!$G15,'BNU-ESM'!$G15,CanESM2!$G15,CCSM4!$G15,'CNRM-CM5'!$G15,'CSIRO-Mk3-6-0'!$G15,'GFDL-ESM2M'!$G15,'GFDL-ESM2G'!$G15,'HadGEM2-ES'!$G15,'HadGEM2-CC'!$G15,inmcm4!$G15,'IPSL-CM5A-LR'!$G15,'IPSL-CM5A-MR'!$G15,'IPSL-MC5B-LR'!$G15,MIROC5!$G15,'MIROC-ESM'!$G15,'MIROC-ESM-CHEM'!$G15,'MRI-CGCM3'!$G15,'NorESM1-M'!$G15)</f>
        <v>0.9736229634300001</v>
      </c>
      <c r="AR16" s="58">
        <f t="shared" si="12"/>
        <v>0.11248765140742899</v>
      </c>
      <c r="AS16" s="56">
        <f t="shared" si="13"/>
        <v>0.51570881630884868</v>
      </c>
      <c r="AT16" s="60">
        <f t="shared" si="14"/>
        <v>0.10757878359915089</v>
      </c>
      <c r="AU16" s="56">
        <f t="shared" si="15"/>
        <v>0.1874141924457112</v>
      </c>
      <c r="AV16" s="56">
        <f t="shared" si="16"/>
        <v>0.96940700844861072</v>
      </c>
      <c r="AW16" s="60">
        <f t="shared" si="17"/>
        <v>0.21108611716436371</v>
      </c>
    </row>
    <row r="17" spans="1:49" ht="12.75" x14ac:dyDescent="0.35">
      <c r="A17" s="7" t="str">
        <f>IF(AND(B17='bcc-csm-1'!C16, B17='bcc-csm1-1-m'!C16,B17='BNU-ESM'!C16, B17=CanESM2!C16, B17=CCSM4!C16, B17='CNRM-CM5'!C16, B17='CSIRO-Mk3-6-0'!C16, B17='GFDL-ESM2M'!C16, B17='GFDL-ESM2G'!C16, B17='HadGEM2-ES'!C16, B17='HadGEM2-CC'!C16, B17=inmcm4!C16, B17='IPSL-CM5A-LR'!C16, B17='IPSL-CM5A-MR'!C16, B17='IPSL-MC5B-LR'!C16, B17=MIROC5!C16, B17='MIROC-ESM'!C16, B17='MIROC-ESM-CHEM'!C16, B17='MRI-CGCM3'!C16, B17='NorESM1-M'!C16), "Yes", "No")</f>
        <v>Yes</v>
      </c>
      <c r="B17" s="7">
        <v>27025</v>
      </c>
      <c r="C17" s="7" t="str">
        <f>VLOOKUP(B17, 'County name'!$A$2:$B$89, 2, FALSE)</f>
        <v>Chisago</v>
      </c>
      <c r="D17" s="8" t="s">
        <v>97</v>
      </c>
      <c r="E17" s="10">
        <f>AVERAGE('bcc-csm-1'!$H16,'bcc-csm1-1-m'!$H16,'BNU-ESM'!$H16,CanESM2!$H16,CCSM4!$H16,'CNRM-CM5'!$H16,'CSIRO-Mk3-6-0'!$H16,'GFDL-ESM2M'!$H16,'GFDL-ESM2G'!$H16,'HadGEM2-ES'!$H16,'HadGEM2-CC'!$H16,inmcm4!$H16,'IPSL-CM5A-LR'!$H16,'IPSL-CM5A-MR'!$H16,'IPSL-MC5B-LR'!$H16,MIROC5!$H16,'MIROC-ESM'!$H16,'MIROC-ESM-CHEM'!$H16,'MRI-CGCM3'!$H16,'NorESM1-M'!$H16)</f>
        <v>205.28768913699997</v>
      </c>
      <c r="F17" s="10">
        <f>AVERAGE('bcc-csm-1'!$I16,'bcc-csm1-1-m'!$I16,'BNU-ESM'!$I16,CanESM2!$I16,CCSM4!$I16,'CNRM-CM5'!$I16,'CSIRO-Mk3-6-0'!$I16,'GFDL-ESM2M'!$I16,'GFDL-ESM2G'!$I16,'HadGEM2-ES'!$I16,'HadGEM2-CC'!$I16,inmcm4!$I16,'IPSL-CM5A-LR'!$I16,'IPSL-CM5A-MR'!$I16,'IPSL-MC5B-LR'!$I16,MIROC5!$I16,'MIROC-ESM'!$I16,'MIROC-ESM-CHEM'!$I16,'MRI-CGCM3'!$I16,'NorESM1-M'!$I16)</f>
        <v>65.794411801999999</v>
      </c>
      <c r="G17" s="51">
        <f>AVERAGE('bcc-csm-1'!$J16,'bcc-csm1-1-m'!$J16,'BNU-ESM'!$J16,CanESM2!$J16,CCSM4!$J16,'CNRM-CM5'!$J16,'CSIRO-Mk3-6-0'!$J16,'GFDL-ESM2M'!$J16,'GFDL-ESM2G'!$J16,'HadGEM2-ES'!$J16,'HadGEM2-CC'!$J16,inmcm4!$J16,'IPSL-CM5A-LR'!$J16,'IPSL-CM5A-MR'!$J16,'IPSL-MC5B-LR'!$J16,MIROC5!$J16,'MIROC-ESM'!$J16,'MIROC-ESM-CHEM'!$J16,'MRI-CGCM3'!$J16,'NorESM1-M'!$J16)</f>
        <v>9.5043291129000007E-2</v>
      </c>
      <c r="H17" s="10">
        <f>AVERAGE('bcc-csm-1'!$K16,'bcc-csm1-1-m'!$K16,'BNU-ESM'!$K16,CanESM2!$K16,CCSM4!$K16,'CNRM-CM5'!$K16,'CSIRO-Mk3-6-0'!$K16,'GFDL-ESM2M'!$K16,'GFDL-ESM2G'!$K16,'HadGEM2-ES'!$K16,'HadGEM2-CC'!$K16,inmcm4!$K16,'IPSL-CM5A-LR'!$K16,'IPSL-CM5A-MR'!$K16,'IPSL-MC5B-LR'!$K16,MIROC5!$K16,'MIROC-ESM'!$K16,'MIROC-ESM-CHEM'!$K16,'MRI-CGCM3'!$K16,'NorESM1-M'!$K16)</f>
        <v>329.46679911499996</v>
      </c>
      <c r="I17" s="10">
        <f>AVERAGE('bcc-csm-1'!$L16,'bcc-csm1-1-m'!$L16,'BNU-ESM'!$L16,CanESM2!$L16,CCSM4!$L16,'CNRM-CM5'!$L16,'CSIRO-Mk3-6-0'!$L16,'GFDL-ESM2M'!$L16,'GFDL-ESM2G'!$L16,'HadGEM2-ES'!$L16,'HadGEM2-CC'!$L16,inmcm4!$L16,'IPSL-CM5A-LR'!$L16,'IPSL-CM5A-MR'!$L16,'IPSL-MC5B-LR'!$L16,MIROC5!$L16,'MIROC-ESM'!$L16,'MIROC-ESM-CHEM'!$L16,'MRI-CGCM3'!$L16,'NorESM1-M'!$L16)</f>
        <v>121.921936351</v>
      </c>
      <c r="J17" s="51">
        <f>AVERAGE('bcc-csm-1'!$M16,'bcc-csm1-1-m'!$M16,'BNU-ESM'!$M16,CanESM2!$M16,CCSM4!$M16,'CNRM-CM5'!$M16,'CSIRO-Mk3-6-0'!$M16,'GFDL-ESM2M'!$M16,'GFDL-ESM2G'!$M16,'HadGEM2-ES'!$M16,'HadGEM2-CC'!$M16,inmcm4!$M16,'IPSL-CM5A-LR'!$M16,'IPSL-CM5A-MR'!$M16,'IPSL-MC5B-LR'!$M16,MIROC5!$M16,'MIROC-ESM'!$M16,'MIROC-ESM-CHEM'!$M16,'MRI-CGCM3'!$M16,'NorESM1-M'!$M16)</f>
        <v>0.17398619597805504</v>
      </c>
      <c r="K17" s="10">
        <f>MIN('bcc-csm-1'!$H16,'bcc-csm1-1-m'!$H16,'BNU-ESM'!$H16,CanESM2!$H16,CCSM4!$H16,'CNRM-CM5'!$H16,'CSIRO-Mk3-6-0'!$H16,'GFDL-ESM2M'!$H16,'GFDL-ESM2G'!$H16,'HadGEM2-ES'!$H16,'HadGEM2-CC'!$H16,inmcm4!$H16,'IPSL-CM5A-LR'!$H16,'IPSL-CM5A-MR'!$H16,'IPSL-MC5B-LR'!$H16,MIROC5!$H16,'MIROC-ESM'!$H16,'MIROC-ESM-CHEM'!$H16,'MRI-CGCM3'!$H16,'NorESM1-M'!$H16)</f>
        <v>44.244581400000001</v>
      </c>
      <c r="L17" s="10">
        <f>MIN('bcc-csm-1'!$I16,'bcc-csm1-1-m'!$I16,'BNU-ESM'!$I16,CanESM2!$I16,CCSM4!$I16,'CNRM-CM5'!$I16,'CSIRO-Mk3-6-0'!$I16,'GFDL-ESM2M'!$I16,'GFDL-ESM2G'!$I16,'HadGEM2-ES'!$I16,'HadGEM2-CC'!$I16,inmcm4!$I16,'IPSL-CM5A-LR'!$I16,'IPSL-CM5A-MR'!$I16,'IPSL-MC5B-LR'!$I16,MIROC5!$I16,'MIROC-ESM'!$I16,'MIROC-ESM-CHEM'!$I16,'MRI-CGCM3'!$I16,'NorESM1-M'!$I16)</f>
        <v>-15.28320107</v>
      </c>
      <c r="M17" s="51">
        <f>MIN('bcc-csm-1'!$J16,'bcc-csm1-1-m'!$J16,'BNU-ESM'!$J16,CanESM2!$J16,CCSM4!$J16,'CNRM-CM5'!$J16,'CSIRO-Mk3-6-0'!$J16,'GFDL-ESM2M'!$J16,'GFDL-ESM2G'!$J16,'HadGEM2-ES'!$J16,'HadGEM2-CC'!$J16,inmcm4!$J16,'IPSL-CM5A-LR'!$J16,'IPSL-CM5A-MR'!$J16,'IPSL-MC5B-LR'!$J16,MIROC5!$J16,'MIROC-ESM'!$J16,'MIROC-ESM-CHEM'!$J16,'MRI-CGCM3'!$J16,'NorESM1-M'!$J16)</f>
        <v>-6.4726698400000005E-2</v>
      </c>
      <c r="N17" s="10">
        <f>MIN('bcc-csm-1'!$K16,'bcc-csm1-1-m'!$K16,'BNU-ESM'!$K16,CanESM2!$K16,CCSM4!$K16,'CNRM-CM5'!$K16,'CSIRO-Mk3-6-0'!$K16,'GFDL-ESM2M'!$K16,'GFDL-ESM2G'!$K16,'HadGEM2-ES'!$K16,'HadGEM2-CC'!$K16,inmcm4!$K16,'IPSL-CM5A-LR'!$K16,'IPSL-CM5A-MR'!$K16,'IPSL-MC5B-LR'!$K16,MIROC5!$K16,'MIROC-ESM'!$K16,'MIROC-ESM-CHEM'!$K16,'MRI-CGCM3'!$K16,'NorESM1-M'!$K16)</f>
        <v>116.5249979</v>
      </c>
      <c r="O17" s="10">
        <f>MIN('bcc-csm-1'!$L16,'bcc-csm1-1-m'!$L16,'BNU-ESM'!$L16,CanESM2!$L16,CCSM4!$L16,'CNRM-CM5'!$L16,'CSIRO-Mk3-6-0'!$L16,'GFDL-ESM2M'!$L16,'GFDL-ESM2G'!$L16,'HadGEM2-ES'!$L16,'HadGEM2-CC'!$L16,inmcm4!$L16,'IPSL-CM5A-LR'!$L16,'IPSL-CM5A-MR'!$L16,'IPSL-MC5B-LR'!$L16,MIROC5!$L16,'MIROC-ESM'!$L16,'MIROC-ESM-CHEM'!$L16,'MRI-CGCM3'!$L16,'NorESM1-M'!$L16)</f>
        <v>13.18767457</v>
      </c>
      <c r="P17" s="51">
        <f>MIN('bcc-csm-1'!$M16,'bcc-csm1-1-m'!$M16,'BNU-ESM'!$M16,CanESM2!$M16,CCSM4!$M16,'CNRM-CM5'!$M16,'CSIRO-Mk3-6-0'!$M16,'GFDL-ESM2M'!$M16,'GFDL-ESM2G'!$M16,'HadGEM2-ES'!$M16,'HadGEM2-CC'!$M16,inmcm4!$M16,'IPSL-CM5A-LR'!$M16,'IPSL-CM5A-MR'!$M16,'IPSL-MC5B-LR'!$M16,MIROC5!$M16,'MIROC-ESM'!$M16,'MIROC-ESM-CHEM'!$M16,'MRI-CGCM3'!$M16,'NorESM1-M'!$M16)</f>
        <v>-2.1590846499999999E-3</v>
      </c>
      <c r="Q17" s="10">
        <f>MAX('bcc-csm-1'!$H16,'bcc-csm1-1-m'!$H16,'BNU-ESM'!$H16,CanESM2!$H16,CCSM4!$H16,'CNRM-CM5'!$H16,'CSIRO-Mk3-6-0'!$H16,'GFDL-ESM2M'!$H16,'GFDL-ESM2G'!$H16,'HadGEM2-ES'!$H16,'HadGEM2-CC'!$H16,inmcm4!$H16,'IPSL-CM5A-LR'!$H16,'IPSL-CM5A-MR'!$H16,'IPSL-MC5B-LR'!$H16,MIROC5!$H16,'MIROC-ESM'!$H16,'MIROC-ESM-CHEM'!$H16,'MRI-CGCM3'!$H16,'NorESM1-M'!$H16)</f>
        <v>329.99036630000001</v>
      </c>
      <c r="R17" s="10">
        <f>MAX('bcc-csm-1'!$I16,'bcc-csm1-1-m'!$I16,'BNU-ESM'!$I16,CanESM2!$I16,CCSM4!$I16,'CNRM-CM5'!$I16,'CSIRO-Mk3-6-0'!$I16,'GFDL-ESM2M'!$I16,'GFDL-ESM2G'!$I16,'HadGEM2-ES'!$I16,'HadGEM2-CC'!$I16,inmcm4!$I16,'IPSL-CM5A-LR'!$I16,'IPSL-CM5A-MR'!$I16,'IPSL-MC5B-LR'!$I16,MIROC5!$I16,'MIROC-ESM'!$I16,'MIROC-ESM-CHEM'!$I16,'MRI-CGCM3'!$I16,'NorESM1-M'!$I16)</f>
        <v>122.5186374</v>
      </c>
      <c r="S17" s="51">
        <f>MAX('bcc-csm-1'!$J16,'bcc-csm1-1-m'!$J16,'BNU-ESM'!$J16,CanESM2!$J16,CCSM4!$J16,'CNRM-CM5'!$J16,'CSIRO-Mk3-6-0'!$J16,'GFDL-ESM2M'!$J16,'GFDL-ESM2G'!$J16,'HadGEM2-ES'!$J16,'HadGEM2-CC'!$J16,inmcm4!$J16,'IPSL-CM5A-LR'!$J16,'IPSL-CM5A-MR'!$J16,'IPSL-MC5B-LR'!$J16,MIROC5!$J16,'MIROC-ESM'!$J16,'MIROC-ESM-CHEM'!$J16,'MRI-CGCM3'!$J16,'NorESM1-M'!$J16)</f>
        <v>0.22065027409999999</v>
      </c>
      <c r="T17" s="10">
        <f>MAX('bcc-csm-1'!$K16,'bcc-csm1-1-m'!$K16,'BNU-ESM'!$K16,CanESM2!$K16,CCSM4!$K16,'CNRM-CM5'!$K16,'CSIRO-Mk3-6-0'!$K16,'GFDL-ESM2M'!$K16,'GFDL-ESM2G'!$K16,'HadGEM2-ES'!$K16,'HadGEM2-CC'!$K16,inmcm4!$K16,'IPSL-CM5A-LR'!$K16,'IPSL-CM5A-MR'!$K16,'IPSL-MC5B-LR'!$K16,MIROC5!$K16,'MIROC-ESM'!$K16,'MIROC-ESM-CHEM'!$K16,'MRI-CGCM3'!$K16,'NorESM1-M'!$K16)</f>
        <v>531.57785820000004</v>
      </c>
      <c r="U17" s="10">
        <f>MAX('bcc-csm-1'!$L16,'bcc-csm1-1-m'!$L16,'BNU-ESM'!$L16,CanESM2!$L16,CCSM4!$L16,'CNRM-CM5'!$L16,'CSIRO-Mk3-6-0'!$L16,'GFDL-ESM2M'!$L16,'GFDL-ESM2G'!$L16,'HadGEM2-ES'!$L16,'HadGEM2-CC'!$L16,inmcm4!$L16,'IPSL-CM5A-LR'!$L16,'IPSL-CM5A-MR'!$L16,'IPSL-MC5B-LR'!$L16,MIROC5!$L16,'MIROC-ESM'!$L16,'MIROC-ESM-CHEM'!$L16,'MRI-CGCM3'!$L16,'NorESM1-M'!$L16)</f>
        <v>223.74531619999999</v>
      </c>
      <c r="V17" s="51">
        <f>MAX('bcc-csm-1'!$M16,'bcc-csm1-1-m'!$M16,'BNU-ESM'!$M16,CanESM2!$M16,CCSM4!$M16,'CNRM-CM5'!$M16,'CSIRO-Mk3-6-0'!$M16,'GFDL-ESM2M'!$M16,'GFDL-ESM2G'!$M16,'HadGEM2-ES'!$M16,'HadGEM2-CC'!$M16,inmcm4!$M16,'IPSL-CM5A-LR'!$M16,'IPSL-CM5A-MR'!$M16,'IPSL-MC5B-LR'!$M16,MIROC5!$M16,'MIROC-ESM'!$M16,'MIROC-ESM-CHEM'!$M16,'MRI-CGCM3'!$M16,'NorESM1-M'!$M16)</f>
        <v>0.38816966629999999</v>
      </c>
      <c r="W17" s="10">
        <f>STDEV('bcc-csm-1'!$H16,'bcc-csm1-1-m'!$H16,'BNU-ESM'!$H16,CanESM2!$H16,CCSM4!$H16,'CNRM-CM5'!$H16,'CSIRO-Mk3-6-0'!$H16,'GFDL-ESM2M'!$H16,'GFDL-ESM2G'!$H16,'HadGEM2-ES'!$H16,'HadGEM2-CC'!$H16,inmcm4!$H16,'IPSL-CM5A-LR'!$H16,'IPSL-CM5A-MR'!$H16,'IPSL-MC5B-LR'!$H16,MIROC5!$H16,'MIROC-ESM'!$H16,'MIROC-ESM-CHEM'!$H16,'MRI-CGCM3'!$H16,'NorESM1-M'!$H16)</f>
        <v>79.825521449624389</v>
      </c>
      <c r="X17" s="10">
        <f>STDEV('bcc-csm-1'!$I16,'bcc-csm1-1-m'!$I16,'BNU-ESM'!$I16,CanESM2!$I16,CCSM4!$I16,'CNRM-CM5'!$I16,'CSIRO-Mk3-6-0'!$I16,'GFDL-ESM2M'!$I16,'GFDL-ESM2G'!$I16,'HadGEM2-ES'!$I16,'HadGEM2-CC'!$I16,inmcm4!$I16,'IPSL-CM5A-LR'!$I16,'IPSL-CM5A-MR'!$I16,'IPSL-MC5B-LR'!$I16,MIROC5!$I16,'MIROC-ESM'!$I16,'MIROC-ESM-CHEM'!$I16,'MRI-CGCM3'!$I16,'NorESM1-M'!$I16)</f>
        <v>33.418633622847516</v>
      </c>
      <c r="Y17" s="51">
        <f>STDEV('bcc-csm-1'!$J16,'bcc-csm1-1-m'!$J16,'BNU-ESM'!$J16,CanESM2!$J16,CCSM4!$J16,'CNRM-CM5'!$J16,'CSIRO-Mk3-6-0'!$J16,'GFDL-ESM2M'!$J16,'GFDL-ESM2G'!$J16,'HadGEM2-ES'!$J16,'HadGEM2-CC'!$J16,inmcm4!$J16,'IPSL-CM5A-LR'!$J16,'IPSL-CM5A-MR'!$J16,'IPSL-MC5B-LR'!$J16,MIROC5!$J16,'MIROC-ESM'!$J16,'MIROC-ESM-CHEM'!$J16,'MRI-CGCM3'!$J16,'NorESM1-M'!$J16)</f>
        <v>6.6426429439248313E-2</v>
      </c>
      <c r="Z17" s="10">
        <f>STDEV('bcc-csm-1'!$K16,'bcc-csm1-1-m'!$K16,'BNU-ESM'!$K16,CanESM2!$K16,CCSM4!$K16,'CNRM-CM5'!$K16,'CSIRO-Mk3-6-0'!$K16,'GFDL-ESM2M'!$K16,'GFDL-ESM2G'!$K16,'HadGEM2-ES'!$K16,'HadGEM2-CC'!$K16,inmcm4!$K16,'IPSL-CM5A-LR'!$K16,'IPSL-CM5A-MR'!$K16,'IPSL-MC5B-LR'!$K16,MIROC5!$K16,'MIROC-ESM'!$K16,'MIROC-ESM-CHEM'!$K16,'MRI-CGCM3'!$K16,'NorESM1-M'!$K16)</f>
        <v>127.00519791011834</v>
      </c>
      <c r="AA17" s="10">
        <f>STDEV('bcc-csm-1'!$L16,'bcc-csm1-1-m'!$L16,'BNU-ESM'!$L16,CanESM2!$L16,CCSM4!$L16,'CNRM-CM5'!$L16,'CSIRO-Mk3-6-0'!$L16,'GFDL-ESM2M'!$L16,'GFDL-ESM2G'!$L16,'HadGEM2-ES'!$L16,'HadGEM2-CC'!$L16,inmcm4!$L16,'IPSL-CM5A-LR'!$L16,'IPSL-CM5A-MR'!$L16,'IPSL-MC5B-LR'!$L16,MIROC5!$L16,'MIROC-ESM'!$L16,'MIROC-ESM-CHEM'!$L16,'MRI-CGCM3'!$L16,'NorESM1-M'!$L16)</f>
        <v>65.919547614707682</v>
      </c>
      <c r="AB17" s="51">
        <f>STDEV('bcc-csm-1'!$M16,'bcc-csm1-1-m'!$M16,'BNU-ESM'!$M16,CanESM2!$M16,CCSM4!$M16,'CNRM-CM5'!$M16,'CSIRO-Mk3-6-0'!$M16,'GFDL-ESM2M'!$M16,'GFDL-ESM2G'!$M16,'HadGEM2-ES'!$M16,'HadGEM2-CC'!$M16,inmcm4!$M16,'IPSL-CM5A-LR'!$M16,'IPSL-CM5A-MR'!$M16,'IPSL-MC5B-LR'!$M16,MIROC5!$M16,'MIROC-ESM'!$M16,'MIROC-ESM-CHEM'!$M16,'MRI-CGCM3'!$M16,'NorESM1-M'!$M16)</f>
        <v>0.11165635892984213</v>
      </c>
      <c r="AC17" s="10">
        <f t="shared" ref="AC17:AH17" si="42">E17-(3*W17)</f>
        <v>-34.18887521187321</v>
      </c>
      <c r="AD17" s="10">
        <f t="shared" si="42"/>
        <v>-34.461489066542541</v>
      </c>
      <c r="AE17" s="51">
        <f t="shared" si="42"/>
        <v>-0.10423599718874493</v>
      </c>
      <c r="AF17" s="10">
        <f t="shared" si="42"/>
        <v>-51.548794615355064</v>
      </c>
      <c r="AG17" s="10">
        <f t="shared" si="42"/>
        <v>-75.836706493123046</v>
      </c>
      <c r="AH17" s="54">
        <f t="shared" si="42"/>
        <v>-0.16098288081147133</v>
      </c>
      <c r="AI17" s="10">
        <f t="shared" ref="AI17:AN17" si="43">E17+(3*W17)</f>
        <v>444.76425348587316</v>
      </c>
      <c r="AJ17" s="10">
        <f t="shared" si="43"/>
        <v>166.05031267054255</v>
      </c>
      <c r="AK17" s="54">
        <f t="shared" si="43"/>
        <v>0.29432257944674495</v>
      </c>
      <c r="AL17" s="10">
        <f t="shared" si="43"/>
        <v>710.48239284535498</v>
      </c>
      <c r="AM17" s="10">
        <f t="shared" si="43"/>
        <v>319.68057919512307</v>
      </c>
      <c r="AN17" s="54">
        <f t="shared" si="43"/>
        <v>0.50895527276758146</v>
      </c>
      <c r="AO17" s="10">
        <f>AVERAGE('bcc-csm-1'!$E16,'bcc-csm1-1-m'!$E16,'BNU-ESM'!$E16,CanESM2!$E16,CCSM4!$E16,'CNRM-CM5'!$E16,'CSIRO-Mk3-6-0'!$E16,'GFDL-ESM2M'!$E16,'GFDL-ESM2G'!$E16,'HadGEM2-ES'!$E16,'HadGEM2-CC'!$E16,inmcm4!$E16,'IPSL-CM5A-LR'!$E16,'IPSL-CM5A-MR'!$E16,'IPSL-MC5B-LR'!$E16,MIROC5!$E16,'MIROC-ESM'!$E16,'MIROC-ESM-CHEM'!$E16,'MRI-CGCM3'!$E16,'NorESM1-M'!$E16)</f>
        <v>1697.0257591499999</v>
      </c>
      <c r="AP17" s="10">
        <f>AVERAGE('bcc-csm-1'!$F16,'bcc-csm1-1-m'!$F16,'BNU-ESM'!$F16,CanESM2!$F16,CCSM4!$F16,'CNRM-CM5'!$F16,'CSIRO-Mk3-6-0'!$F16,'GFDL-ESM2M'!$F16,'GFDL-ESM2G'!$F16,'HadGEM2-ES'!$F16,'HadGEM2-CC'!$F16,inmcm4!$F16,'IPSL-CM5A-LR'!$F16,'IPSL-CM5A-MR'!$F16,'IPSL-MC5B-LR'!$F16,MIROC5!$F16,'MIROC-ESM'!$F16,'MIROC-ESM-CHEM'!$F16,'MRI-CGCM3'!$F16,'NorESM1-M'!$F16)</f>
        <v>107.94088284599999</v>
      </c>
      <c r="AQ17" s="17">
        <f>AVERAGE('bcc-csm-1'!$G16,'bcc-csm1-1-m'!$G16,'BNU-ESM'!$G16,CanESM2!$G16,CCSM4!$G16,'CNRM-CM5'!$G16,'CSIRO-Mk3-6-0'!$G16,'GFDL-ESM2M'!$G16,'GFDL-ESM2G'!$G16,'HadGEM2-ES'!$G16,'HadGEM2-CC'!$G16,inmcm4!$G16,'IPSL-CM5A-LR'!$G16,'IPSL-CM5A-MR'!$G16,'IPSL-MC5B-LR'!$G16,MIROC5!$G16,'MIROC-ESM'!$G16,'MIROC-ESM-CHEM'!$G16,'MRI-CGCM3'!$G16,'NorESM1-M'!$G16)</f>
        <v>0.84779097294500017</v>
      </c>
      <c r="AR17" s="58">
        <f t="shared" si="12"/>
        <v>0.12096910611411328</v>
      </c>
      <c r="AS17" s="56">
        <f t="shared" si="13"/>
        <v>0.60954116797311486</v>
      </c>
      <c r="AT17" s="60">
        <f t="shared" si="14"/>
        <v>0.11210698646488876</v>
      </c>
      <c r="AU17" s="56">
        <f t="shared" si="15"/>
        <v>0.19414366419518705</v>
      </c>
      <c r="AV17" s="56">
        <f t="shared" si="16"/>
        <v>1.1295250987056209</v>
      </c>
      <c r="AW17" s="60">
        <f t="shared" si="17"/>
        <v>0.20522298718712859</v>
      </c>
    </row>
    <row r="18" spans="1:49" ht="12.75" x14ac:dyDescent="0.35">
      <c r="A18" s="7" t="str">
        <f>IF(AND(B18='bcc-csm-1'!C17, B18='bcc-csm1-1-m'!C17,B18='BNU-ESM'!C17, B18=CanESM2!C17, B18=CCSM4!C17, B18='CNRM-CM5'!C17, B18='CSIRO-Mk3-6-0'!C17, B18='GFDL-ESM2M'!C17, B18='GFDL-ESM2G'!C17, B18='HadGEM2-ES'!C17, B18='HadGEM2-CC'!C17, B18=inmcm4!C17, B18='IPSL-CM5A-LR'!C17, B18='IPSL-CM5A-MR'!C17, B18='IPSL-MC5B-LR'!C17, B18=MIROC5!C17, B18='MIROC-ESM'!C17, B18='MIROC-ESM-CHEM'!C17, B18='MRI-CGCM3'!C17, B18='NorESM1-M'!C17), "Yes", "No")</f>
        <v>Yes</v>
      </c>
      <c r="B18" s="7">
        <v>27027</v>
      </c>
      <c r="C18" s="7" t="str">
        <f>VLOOKUP(B18, 'County name'!$A$2:$B$89, 2, FALSE)</f>
        <v>Clay</v>
      </c>
      <c r="D18" s="8" t="s">
        <v>97</v>
      </c>
      <c r="E18" s="10">
        <f>AVERAGE('bcc-csm-1'!$H17,'bcc-csm1-1-m'!$H17,'BNU-ESM'!$H17,CanESM2!$H17,CCSM4!$H17,'CNRM-CM5'!$H17,'CSIRO-Mk3-6-0'!$H17,'GFDL-ESM2M'!$H17,'GFDL-ESM2G'!$H17,'HadGEM2-ES'!$H17,'HadGEM2-CC'!$H17,inmcm4!$H17,'IPSL-CM5A-LR'!$H17,'IPSL-CM5A-MR'!$H17,'IPSL-MC5B-LR'!$H17,MIROC5!$H17,'MIROC-ESM'!$H17,'MIROC-ESM-CHEM'!$H17,'MRI-CGCM3'!$H17,'NorESM1-M'!$H17)</f>
        <v>192.60104757089999</v>
      </c>
      <c r="F18" s="10">
        <f>AVERAGE('bcc-csm-1'!$I17,'bcc-csm1-1-m'!$I17,'BNU-ESM'!$I17,CanESM2!$I17,CCSM4!$I17,'CNRM-CM5'!$I17,'CSIRO-Mk3-6-0'!$I17,'GFDL-ESM2M'!$I17,'GFDL-ESM2G'!$I17,'HadGEM2-ES'!$I17,'HadGEM2-CC'!$I17,inmcm4!$I17,'IPSL-CM5A-LR'!$I17,'IPSL-CM5A-MR'!$I17,'IPSL-MC5B-LR'!$I17,MIROC5!$I17,'MIROC-ESM'!$I17,'MIROC-ESM-CHEM'!$I17,'MRI-CGCM3'!$I17,'NorESM1-M'!$I17)</f>
        <v>63.244791625000005</v>
      </c>
      <c r="G18" s="51">
        <f>AVERAGE('bcc-csm-1'!$J17,'bcc-csm1-1-m'!$J17,'BNU-ESM'!$J17,CanESM2!$J17,CCSM4!$J17,'CNRM-CM5'!$J17,'CSIRO-Mk3-6-0'!$J17,'GFDL-ESM2M'!$J17,'GFDL-ESM2G'!$J17,'HadGEM2-ES'!$J17,'HadGEM2-CC'!$J17,inmcm4!$J17,'IPSL-CM5A-LR'!$J17,'IPSL-CM5A-MR'!$J17,'IPSL-MC5B-LR'!$J17,MIROC5!$J17,'MIROC-ESM'!$J17,'MIROC-ESM-CHEM'!$J17,'MRI-CGCM3'!$J17,'NorESM1-M'!$J17)</f>
        <v>8.8387085359499989E-2</v>
      </c>
      <c r="H18" s="10">
        <f>AVERAGE('bcc-csm-1'!$K17,'bcc-csm1-1-m'!$K17,'BNU-ESM'!$K17,CanESM2!$K17,CCSM4!$K17,'CNRM-CM5'!$K17,'CSIRO-Mk3-6-0'!$K17,'GFDL-ESM2M'!$K17,'GFDL-ESM2G'!$K17,'HadGEM2-ES'!$K17,'HadGEM2-CC'!$K17,inmcm4!$K17,'IPSL-CM5A-LR'!$K17,'IPSL-CM5A-MR'!$K17,'IPSL-MC5B-LR'!$K17,MIROC5!$K17,'MIROC-ESM'!$K17,'MIROC-ESM-CHEM'!$K17,'MRI-CGCM3'!$K17,'NorESM1-M'!$K17)</f>
        <v>326.68347034049992</v>
      </c>
      <c r="I18" s="10">
        <f>AVERAGE('bcc-csm-1'!$L17,'bcc-csm1-1-m'!$L17,'BNU-ESM'!$L17,CanESM2!$L17,CCSM4!$L17,'CNRM-CM5'!$L17,'CSIRO-Mk3-6-0'!$L17,'GFDL-ESM2M'!$L17,'GFDL-ESM2G'!$L17,'HadGEM2-ES'!$L17,'HadGEM2-CC'!$L17,inmcm4!$L17,'IPSL-CM5A-LR'!$L17,'IPSL-CM5A-MR'!$L17,'IPSL-MC5B-LR'!$L17,MIROC5!$L17,'MIROC-ESM'!$L17,'MIROC-ESM-CHEM'!$L17,'MRI-CGCM3'!$L17,'NorESM1-M'!$L17)</f>
        <v>123.790230282</v>
      </c>
      <c r="J18" s="51">
        <f>AVERAGE('bcc-csm-1'!$M17,'bcc-csm1-1-m'!$M17,'BNU-ESM'!$M17,CanESM2!$M17,CCSM4!$M17,'CNRM-CM5'!$M17,'CSIRO-Mk3-6-0'!$M17,'GFDL-ESM2M'!$M17,'GFDL-ESM2G'!$M17,'HadGEM2-ES'!$M17,'HadGEM2-CC'!$M17,inmcm4!$M17,'IPSL-CM5A-LR'!$M17,'IPSL-CM5A-MR'!$M17,'IPSL-MC5B-LR'!$M17,MIROC5!$M17,'MIROC-ESM'!$M17,'MIROC-ESM-CHEM'!$M17,'MRI-CGCM3'!$M17,'NorESM1-M'!$M17)</f>
        <v>0.18483289144449999</v>
      </c>
      <c r="K18" s="10">
        <f>MIN('bcc-csm-1'!$H17,'bcc-csm1-1-m'!$H17,'BNU-ESM'!$H17,CanESM2!$H17,CCSM4!$H17,'CNRM-CM5'!$H17,'CSIRO-Mk3-6-0'!$H17,'GFDL-ESM2M'!$H17,'GFDL-ESM2G'!$H17,'HadGEM2-ES'!$H17,'HadGEM2-CC'!$H17,inmcm4!$H17,'IPSL-CM5A-LR'!$H17,'IPSL-CM5A-MR'!$H17,'IPSL-MC5B-LR'!$H17,MIROC5!$H17,'MIROC-ESM'!$H17,'MIROC-ESM-CHEM'!$H17,'MRI-CGCM3'!$H17,'NorESM1-M'!$H17)</f>
        <v>-3.5968114519999999</v>
      </c>
      <c r="L18" s="10">
        <f>MIN('bcc-csm-1'!$I17,'bcc-csm1-1-m'!$I17,'BNU-ESM'!$I17,CanESM2!$I17,CCSM4!$I17,'CNRM-CM5'!$I17,'CSIRO-Mk3-6-0'!$I17,'GFDL-ESM2M'!$I17,'GFDL-ESM2G'!$I17,'HadGEM2-ES'!$I17,'HadGEM2-CC'!$I17,inmcm4!$I17,'IPSL-CM5A-LR'!$I17,'IPSL-CM5A-MR'!$I17,'IPSL-MC5B-LR'!$I17,MIROC5!$I17,'MIROC-ESM'!$I17,'MIROC-ESM-CHEM'!$I17,'MRI-CGCM3'!$I17,'NorESM1-M'!$I17)</f>
        <v>-23.848097320000001</v>
      </c>
      <c r="M18" s="51">
        <f>MIN('bcc-csm-1'!$J17,'bcc-csm1-1-m'!$J17,'BNU-ESM'!$J17,CanESM2!$J17,CCSM4!$J17,'CNRM-CM5'!$J17,'CSIRO-Mk3-6-0'!$J17,'GFDL-ESM2M'!$J17,'GFDL-ESM2G'!$J17,'HadGEM2-ES'!$J17,'HadGEM2-CC'!$J17,inmcm4!$J17,'IPSL-CM5A-LR'!$J17,'IPSL-CM5A-MR'!$J17,'IPSL-MC5B-LR'!$J17,MIROC5!$J17,'MIROC-ESM'!$J17,'MIROC-ESM-CHEM'!$J17,'MRI-CGCM3'!$J17,'NorESM1-M'!$J17)</f>
        <v>-0.1152704707</v>
      </c>
      <c r="N18" s="10">
        <f>MIN('bcc-csm-1'!$K17,'bcc-csm1-1-m'!$K17,'BNU-ESM'!$K17,CanESM2!$K17,CCSM4!$K17,'CNRM-CM5'!$K17,'CSIRO-Mk3-6-0'!$K17,'GFDL-ESM2M'!$K17,'GFDL-ESM2G'!$K17,'HadGEM2-ES'!$K17,'HadGEM2-CC'!$K17,inmcm4!$K17,'IPSL-CM5A-LR'!$K17,'IPSL-CM5A-MR'!$K17,'IPSL-MC5B-LR'!$K17,MIROC5!$K17,'MIROC-ESM'!$K17,'MIROC-ESM-CHEM'!$K17,'MRI-CGCM3'!$K17,'NorESM1-M'!$K17)</f>
        <v>70.384701609999993</v>
      </c>
      <c r="O18" s="10">
        <f>MIN('bcc-csm-1'!$L17,'bcc-csm1-1-m'!$L17,'BNU-ESM'!$L17,CanESM2!$L17,CCSM4!$L17,'CNRM-CM5'!$L17,'CSIRO-Mk3-6-0'!$L17,'GFDL-ESM2M'!$L17,'GFDL-ESM2G'!$L17,'HadGEM2-ES'!$L17,'HadGEM2-CC'!$L17,inmcm4!$L17,'IPSL-CM5A-LR'!$L17,'IPSL-CM5A-MR'!$L17,'IPSL-MC5B-LR'!$L17,MIROC5!$L17,'MIROC-ESM'!$L17,'MIROC-ESM-CHEM'!$L17,'MRI-CGCM3'!$L17,'NorESM1-M'!$L17)</f>
        <v>10.78352022</v>
      </c>
      <c r="P18" s="51">
        <f>MIN('bcc-csm-1'!$M17,'bcc-csm1-1-m'!$M17,'BNU-ESM'!$M17,CanESM2!$M17,CCSM4!$M17,'CNRM-CM5'!$M17,'CSIRO-Mk3-6-0'!$M17,'GFDL-ESM2M'!$M17,'GFDL-ESM2G'!$M17,'HadGEM2-ES'!$M17,'HadGEM2-CC'!$M17,inmcm4!$M17,'IPSL-CM5A-LR'!$M17,'IPSL-CM5A-MR'!$M17,'IPSL-MC5B-LR'!$M17,MIROC5!$M17,'MIROC-ESM'!$M17,'MIROC-ESM-CHEM'!$M17,'MRI-CGCM3'!$M17,'NorESM1-M'!$M17)</f>
        <v>-3.185965189E-2</v>
      </c>
      <c r="Q18" s="10">
        <f>MAX('bcc-csm-1'!$H17,'bcc-csm1-1-m'!$H17,'BNU-ESM'!$H17,CanESM2!$H17,CCSM4!$H17,'CNRM-CM5'!$H17,'CSIRO-Mk3-6-0'!$H17,'GFDL-ESM2M'!$H17,'GFDL-ESM2G'!$H17,'HadGEM2-ES'!$H17,'HadGEM2-CC'!$H17,inmcm4!$H17,'IPSL-CM5A-LR'!$H17,'IPSL-CM5A-MR'!$H17,'IPSL-MC5B-LR'!$H17,MIROC5!$H17,'MIROC-ESM'!$H17,'MIROC-ESM-CHEM'!$H17,'MRI-CGCM3'!$H17,'NorESM1-M'!$H17)</f>
        <v>332.52121030000001</v>
      </c>
      <c r="R18" s="10">
        <f>MAX('bcc-csm-1'!$I17,'bcc-csm1-1-m'!$I17,'BNU-ESM'!$I17,CanESM2!$I17,CCSM4!$I17,'CNRM-CM5'!$I17,'CSIRO-Mk3-6-0'!$I17,'GFDL-ESM2M'!$I17,'GFDL-ESM2G'!$I17,'HadGEM2-ES'!$I17,'HadGEM2-CC'!$I17,inmcm4!$I17,'IPSL-CM5A-LR'!$I17,'IPSL-CM5A-MR'!$I17,'IPSL-MC5B-LR'!$I17,MIROC5!$I17,'MIROC-ESM'!$I17,'MIROC-ESM-CHEM'!$I17,'MRI-CGCM3'!$I17,'NorESM1-M'!$I17)</f>
        <v>116.3659668</v>
      </c>
      <c r="S18" s="51">
        <f>MAX('bcc-csm-1'!$J17,'bcc-csm1-1-m'!$J17,'BNU-ESM'!$J17,CanESM2!$J17,CCSM4!$J17,'CNRM-CM5'!$J17,'CSIRO-Mk3-6-0'!$J17,'GFDL-ESM2M'!$J17,'GFDL-ESM2G'!$J17,'HadGEM2-ES'!$J17,'HadGEM2-CC'!$J17,inmcm4!$J17,'IPSL-CM5A-LR'!$J17,'IPSL-CM5A-MR'!$J17,'IPSL-MC5B-LR'!$J17,MIROC5!$J17,'MIROC-ESM'!$J17,'MIROC-ESM-CHEM'!$J17,'MRI-CGCM3'!$J17,'NorESM1-M'!$J17)</f>
        <v>0.24005463430000001</v>
      </c>
      <c r="T18" s="10">
        <f>MAX('bcc-csm-1'!$K17,'bcc-csm1-1-m'!$K17,'BNU-ESM'!$K17,CanESM2!$K17,CCSM4!$K17,'CNRM-CM5'!$K17,'CSIRO-Mk3-6-0'!$K17,'GFDL-ESM2M'!$K17,'GFDL-ESM2G'!$K17,'HadGEM2-ES'!$K17,'HadGEM2-CC'!$K17,inmcm4!$K17,'IPSL-CM5A-LR'!$K17,'IPSL-CM5A-MR'!$K17,'IPSL-MC5B-LR'!$K17,MIROC5!$K17,'MIROC-ESM'!$K17,'MIROC-ESM-CHEM'!$K17,'MRI-CGCM3'!$K17,'NorESM1-M'!$K17)</f>
        <v>500.77550020000001</v>
      </c>
      <c r="U18" s="10">
        <f>MAX('bcc-csm-1'!$L17,'bcc-csm1-1-m'!$L17,'BNU-ESM'!$L17,CanESM2!$L17,CCSM4!$L17,'CNRM-CM5'!$L17,'CSIRO-Mk3-6-0'!$L17,'GFDL-ESM2M'!$L17,'GFDL-ESM2G'!$L17,'HadGEM2-ES'!$L17,'HadGEM2-CC'!$L17,inmcm4!$L17,'IPSL-CM5A-LR'!$L17,'IPSL-CM5A-MR'!$L17,'IPSL-MC5B-LR'!$L17,MIROC5!$L17,'MIROC-ESM'!$L17,'MIROC-ESM-CHEM'!$L17,'MRI-CGCM3'!$L17,'NorESM1-M'!$L17)</f>
        <v>204.76873800000001</v>
      </c>
      <c r="V18" s="51">
        <f>MAX('bcc-csm-1'!$M17,'bcc-csm1-1-m'!$M17,'BNU-ESM'!$M17,CanESM2!$M17,CCSM4!$M17,'CNRM-CM5'!$M17,'CSIRO-Mk3-6-0'!$M17,'GFDL-ESM2M'!$M17,'GFDL-ESM2G'!$M17,'HadGEM2-ES'!$M17,'HadGEM2-CC'!$M17,inmcm4!$M17,'IPSL-CM5A-LR'!$M17,'IPSL-CM5A-MR'!$M17,'IPSL-MC5B-LR'!$M17,MIROC5!$M17,'MIROC-ESM'!$M17,'MIROC-ESM-CHEM'!$M17,'MRI-CGCM3'!$M17,'NorESM1-M'!$M17)</f>
        <v>0.36827376890000002</v>
      </c>
      <c r="W18" s="10">
        <f>STDEV('bcc-csm-1'!$H17,'bcc-csm1-1-m'!$H17,'BNU-ESM'!$H17,CanESM2!$H17,CCSM4!$H17,'CNRM-CM5'!$H17,'CSIRO-Mk3-6-0'!$H17,'GFDL-ESM2M'!$H17,'GFDL-ESM2G'!$H17,'HadGEM2-ES'!$H17,'HadGEM2-CC'!$H17,inmcm4!$H17,'IPSL-CM5A-LR'!$H17,'IPSL-CM5A-MR'!$H17,'IPSL-MC5B-LR'!$H17,MIROC5!$H17,'MIROC-ESM'!$H17,'MIROC-ESM-CHEM'!$H17,'MRI-CGCM3'!$H17,'NorESM1-M'!$H17)</f>
        <v>80.201540543049859</v>
      </c>
      <c r="X18" s="10">
        <f>STDEV('bcc-csm-1'!$I17,'bcc-csm1-1-m'!$I17,'BNU-ESM'!$I17,CanESM2!$I17,CCSM4!$I17,'CNRM-CM5'!$I17,'CSIRO-Mk3-6-0'!$I17,'GFDL-ESM2M'!$I17,'GFDL-ESM2G'!$I17,'HadGEM2-ES'!$I17,'HadGEM2-CC'!$I17,inmcm4!$I17,'IPSL-CM5A-LR'!$I17,'IPSL-CM5A-MR'!$I17,'IPSL-MC5B-LR'!$I17,MIROC5!$I17,'MIROC-ESM'!$I17,'MIROC-ESM-CHEM'!$I17,'MRI-CGCM3'!$I17,'NorESM1-M'!$I17)</f>
        <v>32.540446860624705</v>
      </c>
      <c r="Y18" s="51">
        <f>STDEV('bcc-csm-1'!$J17,'bcc-csm1-1-m'!$J17,'BNU-ESM'!$J17,CanESM2!$J17,CCSM4!$J17,'CNRM-CM5'!$J17,'CSIRO-Mk3-6-0'!$J17,'GFDL-ESM2M'!$J17,'GFDL-ESM2G'!$J17,'HadGEM2-ES'!$J17,'HadGEM2-CC'!$J17,inmcm4!$J17,'IPSL-CM5A-LR'!$J17,'IPSL-CM5A-MR'!$J17,'IPSL-MC5B-LR'!$J17,MIROC5!$J17,'MIROC-ESM'!$J17,'MIROC-ESM-CHEM'!$J17,'MRI-CGCM3'!$J17,'NorESM1-M'!$J17)</f>
        <v>7.276761699785371E-2</v>
      </c>
      <c r="Z18" s="10">
        <f>STDEV('bcc-csm-1'!$K17,'bcc-csm1-1-m'!$K17,'BNU-ESM'!$K17,CanESM2!$K17,CCSM4!$K17,'CNRM-CM5'!$K17,'CSIRO-Mk3-6-0'!$K17,'GFDL-ESM2M'!$K17,'GFDL-ESM2G'!$K17,'HadGEM2-ES'!$K17,'HadGEM2-CC'!$K17,inmcm4!$K17,'IPSL-CM5A-LR'!$K17,'IPSL-CM5A-MR'!$K17,'IPSL-MC5B-LR'!$K17,MIROC5!$K17,'MIROC-ESM'!$K17,'MIROC-ESM-CHEM'!$K17,'MRI-CGCM3'!$K17,'NorESM1-M'!$K17)</f>
        <v>129.27184007486537</v>
      </c>
      <c r="AA18" s="10">
        <f>STDEV('bcc-csm-1'!$L17,'bcc-csm1-1-m'!$L17,'BNU-ESM'!$L17,CanESM2!$L17,CCSM4!$L17,'CNRM-CM5'!$L17,'CSIRO-Mk3-6-0'!$L17,'GFDL-ESM2M'!$L17,'GFDL-ESM2G'!$L17,'HadGEM2-ES'!$L17,'HadGEM2-CC'!$L17,inmcm4!$L17,'IPSL-CM5A-LR'!$L17,'IPSL-CM5A-MR'!$L17,'IPSL-MC5B-LR'!$L17,MIROC5!$L17,'MIROC-ESM'!$L17,'MIROC-ESM-CHEM'!$L17,'MRI-CGCM3'!$L17,'NorESM1-M'!$L17)</f>
        <v>63.224239010282609</v>
      </c>
      <c r="AB18" s="51">
        <f>STDEV('bcc-csm-1'!$M17,'bcc-csm1-1-m'!$M17,'BNU-ESM'!$M17,CanESM2!$M17,CCSM4!$M17,'CNRM-CM5'!$M17,'CSIRO-Mk3-6-0'!$M17,'GFDL-ESM2M'!$M17,'GFDL-ESM2G'!$M17,'HadGEM2-ES'!$M17,'HadGEM2-CC'!$M17,inmcm4!$M17,'IPSL-CM5A-LR'!$M17,'IPSL-CM5A-MR'!$M17,'IPSL-MC5B-LR'!$M17,MIROC5!$M17,'MIROC-ESM'!$M17,'MIROC-ESM-CHEM'!$M17,'MRI-CGCM3'!$M17,'NorESM1-M'!$M17)</f>
        <v>0.11991476261426091</v>
      </c>
      <c r="AC18" s="10">
        <f t="shared" ref="AC18:AH18" si="44">E18-(3*W18)</f>
        <v>-48.003574058249569</v>
      </c>
      <c r="AD18" s="10">
        <f t="shared" si="44"/>
        <v>-34.376548956874103</v>
      </c>
      <c r="AE18" s="51">
        <f t="shared" si="44"/>
        <v>-0.12991576563406113</v>
      </c>
      <c r="AF18" s="10">
        <f t="shared" si="44"/>
        <v>-61.132049884096148</v>
      </c>
      <c r="AG18" s="10">
        <f t="shared" si="44"/>
        <v>-65.882486748847825</v>
      </c>
      <c r="AH18" s="54">
        <f t="shared" si="44"/>
        <v>-0.17491139639828274</v>
      </c>
      <c r="AI18" s="10">
        <f t="shared" ref="AI18:AN18" si="45">E18+(3*W18)</f>
        <v>433.20566920004956</v>
      </c>
      <c r="AJ18" s="10">
        <f t="shared" si="45"/>
        <v>160.86613220687411</v>
      </c>
      <c r="AK18" s="54">
        <f t="shared" si="45"/>
        <v>0.30668993635306108</v>
      </c>
      <c r="AL18" s="10">
        <f t="shared" si="45"/>
        <v>714.49899056509594</v>
      </c>
      <c r="AM18" s="10">
        <f t="shared" si="45"/>
        <v>313.4629473128478</v>
      </c>
      <c r="AN18" s="54">
        <f t="shared" si="45"/>
        <v>0.54457717928728266</v>
      </c>
      <c r="AO18" s="10">
        <f>AVERAGE('bcc-csm-1'!$E17,'bcc-csm1-1-m'!$E17,'BNU-ESM'!$E17,CanESM2!$E17,CCSM4!$E17,'CNRM-CM5'!$E17,'CSIRO-Mk3-6-0'!$E17,'GFDL-ESM2M'!$E17,'GFDL-ESM2G'!$E17,'HadGEM2-ES'!$E17,'HadGEM2-CC'!$E17,inmcm4!$E17,'IPSL-CM5A-LR'!$E17,'IPSL-CM5A-MR'!$E17,'IPSL-MC5B-LR'!$E17,MIROC5!$E17,'MIROC-ESM'!$E17,'MIROC-ESM-CHEM'!$E17,'MRI-CGCM3'!$E17,'NorESM1-M'!$E17)</f>
        <v>1663.5891913</v>
      </c>
      <c r="AP18" s="10">
        <f>AVERAGE('bcc-csm-1'!$F17,'bcc-csm1-1-m'!$F17,'BNU-ESM'!$F17,CanESM2!$F17,CCSM4!$F17,'CNRM-CM5'!$F17,'CSIRO-Mk3-6-0'!$F17,'GFDL-ESM2M'!$F17,'GFDL-ESM2G'!$F17,'HadGEM2-ES'!$F17,'HadGEM2-CC'!$F17,inmcm4!$F17,'IPSL-CM5A-LR'!$F17,'IPSL-CM5A-MR'!$F17,'IPSL-MC5B-LR'!$F17,MIROC5!$F17,'MIROC-ESM'!$F17,'MIROC-ESM-CHEM'!$F17,'MRI-CGCM3'!$F17,'NorESM1-M'!$F17)</f>
        <v>131.96074928199999</v>
      </c>
      <c r="AQ18" s="17">
        <f>AVERAGE('bcc-csm-1'!$G17,'bcc-csm1-1-m'!$G17,'BNU-ESM'!$G17,CanESM2!$G17,CCSM4!$G17,'CNRM-CM5'!$G17,'CSIRO-Mk3-6-0'!$G17,'GFDL-ESM2M'!$G17,'GFDL-ESM2G'!$G17,'HadGEM2-ES'!$G17,'HadGEM2-CC'!$G17,inmcm4!$G17,'IPSL-CM5A-LR'!$G17,'IPSL-CM5A-MR'!$G17,'IPSL-MC5B-LR'!$G17,MIROC5!$G17,'MIROC-ESM'!$G17,'MIROC-ESM-CHEM'!$G17,'MRI-CGCM3'!$G17,'NorESM1-M'!$G17)</f>
        <v>0.94846606188500004</v>
      </c>
      <c r="AR18" s="58">
        <f t="shared" si="12"/>
        <v>0.11577440426887678</v>
      </c>
      <c r="AS18" s="56">
        <f t="shared" si="13"/>
        <v>0.47926972201291418</v>
      </c>
      <c r="AT18" s="60">
        <f t="shared" si="14"/>
        <v>9.3189507681316258E-2</v>
      </c>
      <c r="AU18" s="56">
        <f t="shared" si="15"/>
        <v>0.19637268145822434</v>
      </c>
      <c r="AV18" s="56">
        <f t="shared" si="16"/>
        <v>0.93808371773837385</v>
      </c>
      <c r="AW18" s="60">
        <f t="shared" si="17"/>
        <v>0.19487559847651215</v>
      </c>
    </row>
    <row r="19" spans="1:49" ht="12.75" x14ac:dyDescent="0.35">
      <c r="A19" s="7" t="str">
        <f>IF(AND(B19='bcc-csm-1'!C18, B19='bcc-csm1-1-m'!C18,B19='BNU-ESM'!C18, B19=CanESM2!C18, B19=CCSM4!C18, B19='CNRM-CM5'!C18, B19='CSIRO-Mk3-6-0'!C18, B19='GFDL-ESM2M'!C18, B19='GFDL-ESM2G'!C18, B19='HadGEM2-ES'!C18, B19='HadGEM2-CC'!C18, B19=inmcm4!C18, B19='IPSL-CM5A-LR'!C18, B19='IPSL-CM5A-MR'!C18, B19='IPSL-MC5B-LR'!C18, B19=MIROC5!C18, B19='MIROC-ESM'!C18, B19='MIROC-ESM-CHEM'!C18, B19='MRI-CGCM3'!C18, B19='NorESM1-M'!C18), "Yes", "No")</f>
        <v>Yes</v>
      </c>
      <c r="B19" s="7">
        <v>27029</v>
      </c>
      <c r="C19" s="7" t="str">
        <f>VLOOKUP(B19, 'County name'!$A$2:$B$89, 2, FALSE)</f>
        <v>Clearwater</v>
      </c>
      <c r="D19" s="8" t="s">
        <v>97</v>
      </c>
      <c r="E19" s="10">
        <f>AVERAGE('bcc-csm-1'!$H18,'bcc-csm1-1-m'!$H18,'BNU-ESM'!$H18,CanESM2!$H18,CCSM4!$H18,'CNRM-CM5'!$H18,'CSIRO-Mk3-6-0'!$H18,'GFDL-ESM2M'!$H18,'GFDL-ESM2G'!$H18,'HadGEM2-ES'!$H18,'HadGEM2-CC'!$H18,inmcm4!$H18,'IPSL-CM5A-LR'!$H18,'IPSL-CM5A-MR'!$H18,'IPSL-MC5B-LR'!$H18,MIROC5!$H18,'MIROC-ESM'!$H18,'MIROC-ESM-CHEM'!$H18,'MRI-CGCM3'!$H18,'NorESM1-M'!$H18)</f>
        <v>182.98879759899995</v>
      </c>
      <c r="F19" s="10">
        <f>AVERAGE('bcc-csm-1'!$I18,'bcc-csm1-1-m'!$I18,'BNU-ESM'!$I18,CanESM2!$I18,CCSM4!$I18,'CNRM-CM5'!$I18,'CSIRO-Mk3-6-0'!$I18,'GFDL-ESM2M'!$I18,'GFDL-ESM2G'!$I18,'HadGEM2-ES'!$I18,'HadGEM2-CC'!$I18,inmcm4!$I18,'IPSL-CM5A-LR'!$I18,'IPSL-CM5A-MR'!$I18,'IPSL-MC5B-LR'!$I18,MIROC5!$I18,'MIROC-ESM'!$I18,'MIROC-ESM-CHEM'!$I18,'MRI-CGCM3'!$I18,'NorESM1-M'!$I18)</f>
        <v>44.357090331000009</v>
      </c>
      <c r="G19" s="51">
        <f>AVERAGE('bcc-csm-1'!$J18,'bcc-csm1-1-m'!$J18,'BNU-ESM'!$J18,CanESM2!$J18,CCSM4!$J18,'CNRM-CM5'!$J18,'CSIRO-Mk3-6-0'!$J18,'GFDL-ESM2M'!$J18,'GFDL-ESM2G'!$J18,'HadGEM2-ES'!$J18,'HadGEM2-CC'!$J18,inmcm4!$J18,'IPSL-CM5A-LR'!$J18,'IPSL-CM5A-MR'!$J18,'IPSL-MC5B-LR'!$J18,MIROC5!$J18,'MIROC-ESM'!$J18,'MIROC-ESM-CHEM'!$J18,'MRI-CGCM3'!$J18,'NorESM1-M'!$J18)</f>
        <v>7.6648464130599989E-2</v>
      </c>
      <c r="H19" s="10">
        <f>AVERAGE('bcc-csm-1'!$K18,'bcc-csm1-1-m'!$K18,'BNU-ESM'!$K18,CanESM2!$K18,CCSM4!$K18,'CNRM-CM5'!$K18,'CSIRO-Mk3-6-0'!$K18,'GFDL-ESM2M'!$K18,'GFDL-ESM2G'!$K18,'HadGEM2-ES'!$K18,'HadGEM2-CC'!$K18,inmcm4!$K18,'IPSL-CM5A-LR'!$K18,'IPSL-CM5A-MR'!$K18,'IPSL-MC5B-LR'!$K18,MIROC5!$K18,'MIROC-ESM'!$K18,'MIROC-ESM-CHEM'!$K18,'MRI-CGCM3'!$K18,'NorESM1-M'!$K18)</f>
        <v>309.87576463850002</v>
      </c>
      <c r="I19" s="10">
        <f>AVERAGE('bcc-csm-1'!$L18,'bcc-csm1-1-m'!$L18,'BNU-ESM'!$L18,CanESM2!$L18,CCSM4!$L18,'CNRM-CM5'!$L18,'CSIRO-Mk3-6-0'!$L18,'GFDL-ESM2M'!$L18,'GFDL-ESM2G'!$L18,'HadGEM2-ES'!$L18,'HadGEM2-CC'!$L18,inmcm4!$L18,'IPSL-CM5A-LR'!$L18,'IPSL-CM5A-MR'!$L18,'IPSL-MC5B-LR'!$L18,MIROC5!$L18,'MIROC-ESM'!$L18,'MIROC-ESM-CHEM'!$L18,'MRI-CGCM3'!$L18,'NorESM1-M'!$L18)</f>
        <v>87.831179930649995</v>
      </c>
      <c r="J19" s="51">
        <f>AVERAGE('bcc-csm-1'!$M18,'bcc-csm1-1-m'!$M18,'BNU-ESM'!$M18,CanESM2!$M18,CCSM4!$M18,'CNRM-CM5'!$M18,'CSIRO-Mk3-6-0'!$M18,'GFDL-ESM2M'!$M18,'GFDL-ESM2G'!$M18,'HadGEM2-ES'!$M18,'HadGEM2-CC'!$M18,inmcm4!$M18,'IPSL-CM5A-LR'!$M18,'IPSL-CM5A-MR'!$M18,'IPSL-MC5B-LR'!$M18,MIROC5!$M18,'MIROC-ESM'!$M18,'MIROC-ESM-CHEM'!$M18,'MRI-CGCM3'!$M18,'NorESM1-M'!$M18)</f>
        <v>0.157489526588</v>
      </c>
      <c r="K19" s="10">
        <f>MIN('bcc-csm-1'!$H18,'bcc-csm1-1-m'!$H18,'BNU-ESM'!$H18,CanESM2!$H18,CCSM4!$H18,'CNRM-CM5'!$H18,'CSIRO-Mk3-6-0'!$H18,'GFDL-ESM2M'!$H18,'GFDL-ESM2G'!$H18,'HadGEM2-ES'!$H18,'HadGEM2-CC'!$H18,inmcm4!$H18,'IPSL-CM5A-LR'!$H18,'IPSL-CM5A-MR'!$H18,'IPSL-MC5B-LR'!$H18,MIROC5!$H18,'MIROC-ESM'!$H18,'MIROC-ESM-CHEM'!$H18,'MRI-CGCM3'!$H18,'NorESM1-M'!$H18)</f>
        <v>-10.461738540000001</v>
      </c>
      <c r="L19" s="10">
        <f>MIN('bcc-csm-1'!$I18,'bcc-csm1-1-m'!$I18,'BNU-ESM'!$I18,CanESM2!$I18,CCSM4!$I18,'CNRM-CM5'!$I18,'CSIRO-Mk3-6-0'!$I18,'GFDL-ESM2M'!$I18,'GFDL-ESM2G'!$I18,'HadGEM2-ES'!$I18,'HadGEM2-CC'!$I18,inmcm4!$I18,'IPSL-CM5A-LR'!$I18,'IPSL-CM5A-MR'!$I18,'IPSL-MC5B-LR'!$I18,MIROC5!$I18,'MIROC-ESM'!$I18,'MIROC-ESM-CHEM'!$I18,'MRI-CGCM3'!$I18,'NorESM1-M'!$I18)</f>
        <v>-19.567779300000002</v>
      </c>
      <c r="M19" s="51">
        <f>MIN('bcc-csm-1'!$J18,'bcc-csm1-1-m'!$J18,'BNU-ESM'!$J18,CanESM2!$J18,CCSM4!$J18,'CNRM-CM5'!$J18,'CSIRO-Mk3-6-0'!$J18,'GFDL-ESM2M'!$J18,'GFDL-ESM2G'!$J18,'HadGEM2-ES'!$J18,'HadGEM2-CC'!$J18,inmcm4!$J18,'IPSL-CM5A-LR'!$J18,'IPSL-CM5A-MR'!$J18,'IPSL-MC5B-LR'!$J18,MIROC5!$J18,'MIROC-ESM'!$J18,'MIROC-ESM-CHEM'!$J18,'MRI-CGCM3'!$J18,'NorESM1-M'!$J18)</f>
        <v>-0.1195874233</v>
      </c>
      <c r="N19" s="10">
        <f>MIN('bcc-csm-1'!$K18,'bcc-csm1-1-m'!$K18,'BNU-ESM'!$K18,CanESM2!$K18,CCSM4!$K18,'CNRM-CM5'!$K18,'CSIRO-Mk3-6-0'!$K18,'GFDL-ESM2M'!$K18,'GFDL-ESM2G'!$K18,'HadGEM2-ES'!$K18,'HadGEM2-CC'!$K18,inmcm4!$K18,'IPSL-CM5A-LR'!$K18,'IPSL-CM5A-MR'!$K18,'IPSL-MC5B-LR'!$K18,MIROC5!$K18,'MIROC-ESM'!$K18,'MIROC-ESM-CHEM'!$K18,'MRI-CGCM3'!$K18,'NorESM1-M'!$K18)</f>
        <v>82.084410070000004</v>
      </c>
      <c r="O19" s="10">
        <f>MIN('bcc-csm-1'!$L18,'bcc-csm1-1-m'!$L18,'BNU-ESM'!$L18,CanESM2!$L18,CCSM4!$L18,'CNRM-CM5'!$L18,'CSIRO-Mk3-6-0'!$L18,'GFDL-ESM2M'!$L18,'GFDL-ESM2G'!$L18,'HadGEM2-ES'!$L18,'HadGEM2-CC'!$L18,inmcm4!$L18,'IPSL-CM5A-LR'!$L18,'IPSL-CM5A-MR'!$L18,'IPSL-MC5B-LR'!$L18,MIROC5!$L18,'MIROC-ESM'!$L18,'MIROC-ESM-CHEM'!$L18,'MRI-CGCM3'!$L18,'NorESM1-M'!$L18)</f>
        <v>1.7919099329999999</v>
      </c>
      <c r="P19" s="51">
        <f>MIN('bcc-csm-1'!$M18,'bcc-csm1-1-m'!$M18,'BNU-ESM'!$M18,CanESM2!$M18,CCSM4!$M18,'CNRM-CM5'!$M18,'CSIRO-Mk3-6-0'!$M18,'GFDL-ESM2M'!$M18,'GFDL-ESM2G'!$M18,'HadGEM2-ES'!$M18,'HadGEM2-CC'!$M18,inmcm4!$M18,'IPSL-CM5A-LR'!$M18,'IPSL-CM5A-MR'!$M18,'IPSL-MC5B-LR'!$M18,MIROC5!$M18,'MIROC-ESM'!$M18,'MIROC-ESM-CHEM'!$M18,'MRI-CGCM3'!$M18,'NorESM1-M'!$M18)</f>
        <v>-4.4906341430000003E-2</v>
      </c>
      <c r="Q19" s="10">
        <f>MAX('bcc-csm-1'!$H18,'bcc-csm1-1-m'!$H18,'BNU-ESM'!$H18,CanESM2!$H18,CCSM4!$H18,'CNRM-CM5'!$H18,'CSIRO-Mk3-6-0'!$H18,'GFDL-ESM2M'!$H18,'GFDL-ESM2G'!$H18,'HadGEM2-ES'!$H18,'HadGEM2-CC'!$H18,inmcm4!$H18,'IPSL-CM5A-LR'!$H18,'IPSL-CM5A-MR'!$H18,'IPSL-MC5B-LR'!$H18,MIROC5!$H18,'MIROC-ESM'!$H18,'MIROC-ESM-CHEM'!$H18,'MRI-CGCM3'!$H18,'NorESM1-M'!$H18)</f>
        <v>315.11952059999999</v>
      </c>
      <c r="R19" s="10">
        <f>MAX('bcc-csm-1'!$I18,'bcc-csm1-1-m'!$I18,'BNU-ESM'!$I18,CanESM2!$I18,CCSM4!$I18,'CNRM-CM5'!$I18,'CSIRO-Mk3-6-0'!$I18,'GFDL-ESM2M'!$I18,'GFDL-ESM2G'!$I18,'HadGEM2-ES'!$I18,'HadGEM2-CC'!$I18,inmcm4!$I18,'IPSL-CM5A-LR'!$I18,'IPSL-CM5A-MR'!$I18,'IPSL-MC5B-LR'!$I18,MIROC5!$I18,'MIROC-ESM'!$I18,'MIROC-ESM-CHEM'!$I18,'MRI-CGCM3'!$I18,'NorESM1-M'!$I18)</f>
        <v>81.612630699999997</v>
      </c>
      <c r="S19" s="51">
        <f>MAX('bcc-csm-1'!$J18,'bcc-csm1-1-m'!$J18,'BNU-ESM'!$J18,CanESM2!$J18,CCSM4!$J18,'CNRM-CM5'!$J18,'CSIRO-Mk3-6-0'!$J18,'GFDL-ESM2M'!$J18,'GFDL-ESM2G'!$J18,'HadGEM2-ES'!$J18,'HadGEM2-CC'!$J18,inmcm4!$J18,'IPSL-CM5A-LR'!$J18,'IPSL-CM5A-MR'!$J18,'IPSL-MC5B-LR'!$J18,MIROC5!$J18,'MIROC-ESM'!$J18,'MIROC-ESM-CHEM'!$J18,'MRI-CGCM3'!$J18,'NorESM1-M'!$J18)</f>
        <v>0.2032839595</v>
      </c>
      <c r="T19" s="10">
        <f>MAX('bcc-csm-1'!$K18,'bcc-csm1-1-m'!$K18,'BNU-ESM'!$K18,CanESM2!$K18,CCSM4!$K18,'CNRM-CM5'!$K18,'CSIRO-Mk3-6-0'!$K18,'GFDL-ESM2M'!$K18,'GFDL-ESM2G'!$K18,'HadGEM2-ES'!$K18,'HadGEM2-CC'!$K18,inmcm4!$K18,'IPSL-CM5A-LR'!$K18,'IPSL-CM5A-MR'!$K18,'IPSL-MC5B-LR'!$K18,MIROC5!$K18,'MIROC-ESM'!$K18,'MIROC-ESM-CHEM'!$K18,'MRI-CGCM3'!$K18,'NorESM1-M'!$K18)</f>
        <v>490.11863879999999</v>
      </c>
      <c r="U19" s="10">
        <f>MAX('bcc-csm-1'!$L18,'bcc-csm1-1-m'!$L18,'BNU-ESM'!$L18,CanESM2!$L18,CCSM4!$L18,'CNRM-CM5'!$L18,'CSIRO-Mk3-6-0'!$L18,'GFDL-ESM2M'!$L18,'GFDL-ESM2G'!$L18,'HadGEM2-ES'!$L18,'HadGEM2-CC'!$L18,inmcm4!$L18,'IPSL-CM5A-LR'!$L18,'IPSL-CM5A-MR'!$L18,'IPSL-MC5B-LR'!$L18,MIROC5!$L18,'MIROC-ESM'!$L18,'MIROC-ESM-CHEM'!$L18,'MRI-CGCM3'!$L18,'NorESM1-M'!$L18)</f>
        <v>160.69999300000001</v>
      </c>
      <c r="V19" s="51">
        <f>MAX('bcc-csm-1'!$M18,'bcc-csm1-1-m'!$M18,'BNU-ESM'!$M18,CanESM2!$M18,CCSM4!$M18,'CNRM-CM5'!$M18,'CSIRO-Mk3-6-0'!$M18,'GFDL-ESM2M'!$M18,'GFDL-ESM2G'!$M18,'HadGEM2-ES'!$M18,'HadGEM2-CC'!$M18,inmcm4!$M18,'IPSL-CM5A-LR'!$M18,'IPSL-CM5A-MR'!$M18,'IPSL-MC5B-LR'!$M18,MIROC5!$M18,'MIROC-ESM'!$M18,'MIROC-ESM-CHEM'!$M18,'MRI-CGCM3'!$M18,'NorESM1-M'!$M18)</f>
        <v>0.34870874349999997</v>
      </c>
      <c r="W19" s="10">
        <f>STDEV('bcc-csm-1'!$H18,'bcc-csm1-1-m'!$H18,'BNU-ESM'!$H18,CanESM2!$H18,CCSM4!$H18,'CNRM-CM5'!$H18,'CSIRO-Mk3-6-0'!$H18,'GFDL-ESM2M'!$H18,'GFDL-ESM2G'!$H18,'HadGEM2-ES'!$H18,'HadGEM2-CC'!$H18,inmcm4!$H18,'IPSL-CM5A-LR'!$H18,'IPSL-CM5A-MR'!$H18,'IPSL-MC5B-LR'!$H18,MIROC5!$H18,'MIROC-ESM'!$H18,'MIROC-ESM-CHEM'!$H18,'MRI-CGCM3'!$H18,'NorESM1-M'!$H18)</f>
        <v>78.888457364370396</v>
      </c>
      <c r="X19" s="10">
        <f>STDEV('bcc-csm-1'!$I18,'bcc-csm1-1-m'!$I18,'BNU-ESM'!$I18,CanESM2!$I18,CCSM4!$I18,'CNRM-CM5'!$I18,'CSIRO-Mk3-6-0'!$I18,'GFDL-ESM2M'!$I18,'GFDL-ESM2G'!$I18,'HadGEM2-ES'!$I18,'HadGEM2-CC'!$I18,inmcm4!$I18,'IPSL-CM5A-LR'!$I18,'IPSL-CM5A-MR'!$I18,'IPSL-MC5B-LR'!$I18,MIROC5!$I18,'MIROC-ESM'!$I18,'MIROC-ESM-CHEM'!$I18,'MRI-CGCM3'!$I18,'NorESM1-M'!$I18)</f>
        <v>23.542369297911229</v>
      </c>
      <c r="Y19" s="51">
        <f>STDEV('bcc-csm-1'!$J18,'bcc-csm1-1-m'!$J18,'BNU-ESM'!$J18,CanESM2!$J18,CCSM4!$J18,'CNRM-CM5'!$J18,'CSIRO-Mk3-6-0'!$J18,'GFDL-ESM2M'!$J18,'GFDL-ESM2G'!$J18,'HadGEM2-ES'!$J18,'HadGEM2-CC'!$J18,inmcm4!$J18,'IPSL-CM5A-LR'!$J18,'IPSL-CM5A-MR'!$J18,'IPSL-MC5B-LR'!$J18,MIROC5!$J18,'MIROC-ESM'!$J18,'MIROC-ESM-CHEM'!$J18,'MRI-CGCM3'!$J18,'NorESM1-M'!$J18)</f>
        <v>6.438353054297169E-2</v>
      </c>
      <c r="Z19" s="10">
        <f>STDEV('bcc-csm-1'!$K18,'bcc-csm1-1-m'!$K18,'BNU-ESM'!$K18,CanESM2!$K18,CCSM4!$K18,'CNRM-CM5'!$K18,'CSIRO-Mk3-6-0'!$K18,'GFDL-ESM2M'!$K18,'GFDL-ESM2G'!$K18,'HadGEM2-ES'!$K18,'HadGEM2-CC'!$K18,inmcm4!$K18,'IPSL-CM5A-LR'!$K18,'IPSL-CM5A-MR'!$K18,'IPSL-MC5B-LR'!$K18,MIROC5!$K18,'MIROC-ESM'!$K18,'MIROC-ESM-CHEM'!$K18,'MRI-CGCM3'!$K18,'NorESM1-M'!$K18)</f>
        <v>127.12665677447629</v>
      </c>
      <c r="AA19" s="10">
        <f>STDEV('bcc-csm-1'!$L18,'bcc-csm1-1-m'!$L18,'BNU-ESM'!$L18,CanESM2!$L18,CCSM4!$L18,'CNRM-CM5'!$L18,'CSIRO-Mk3-6-0'!$L18,'GFDL-ESM2M'!$L18,'GFDL-ESM2G'!$L18,'HadGEM2-ES'!$L18,'HadGEM2-CC'!$L18,inmcm4!$L18,'IPSL-CM5A-LR'!$L18,'IPSL-CM5A-MR'!$L18,'IPSL-MC5B-LR'!$L18,MIROC5!$L18,'MIROC-ESM'!$L18,'MIROC-ESM-CHEM'!$L18,'MRI-CGCM3'!$L18,'NorESM1-M'!$L18)</f>
        <v>50.059965510531818</v>
      </c>
      <c r="AB19" s="51">
        <f>STDEV('bcc-csm-1'!$M18,'bcc-csm1-1-m'!$M18,'BNU-ESM'!$M18,CanESM2!$M18,CCSM4!$M18,'CNRM-CM5'!$M18,'CSIRO-Mk3-6-0'!$M18,'GFDL-ESM2M'!$M18,'GFDL-ESM2G'!$M18,'HadGEM2-ES'!$M18,'HadGEM2-CC'!$M18,inmcm4!$M18,'IPSL-CM5A-LR'!$M18,'IPSL-CM5A-MR'!$M18,'IPSL-MC5B-LR'!$M18,MIROC5!$M18,'MIROC-ESM'!$M18,'MIROC-ESM-CHEM'!$M18,'MRI-CGCM3'!$M18,'NorESM1-M'!$M18)</f>
        <v>0.10987570125562503</v>
      </c>
      <c r="AC19" s="10">
        <f t="shared" ref="AC19:AH19" si="46">E19-(3*W19)</f>
        <v>-53.676574494111236</v>
      </c>
      <c r="AD19" s="10">
        <f t="shared" si="46"/>
        <v>-26.270017562733685</v>
      </c>
      <c r="AE19" s="51">
        <f t="shared" si="46"/>
        <v>-0.11650212749831508</v>
      </c>
      <c r="AF19" s="10">
        <f t="shared" si="46"/>
        <v>-71.504205684928877</v>
      </c>
      <c r="AG19" s="10">
        <f t="shared" si="46"/>
        <v>-62.348716600945465</v>
      </c>
      <c r="AH19" s="54">
        <f t="shared" si="46"/>
        <v>-0.1721375771788751</v>
      </c>
      <c r="AI19" s="10">
        <f t="shared" ref="AI19:AN19" si="47">E19+(3*W19)</f>
        <v>419.65416969211117</v>
      </c>
      <c r="AJ19" s="10">
        <f t="shared" si="47"/>
        <v>114.9841982247337</v>
      </c>
      <c r="AK19" s="54">
        <f t="shared" si="47"/>
        <v>0.26979905575951507</v>
      </c>
      <c r="AL19" s="10">
        <f t="shared" si="47"/>
        <v>691.25573496192897</v>
      </c>
      <c r="AM19" s="10">
        <f t="shared" si="47"/>
        <v>238.01107646224546</v>
      </c>
      <c r="AN19" s="54">
        <f t="shared" si="47"/>
        <v>0.48711663035487507</v>
      </c>
      <c r="AO19" s="10">
        <f>AVERAGE('bcc-csm-1'!$E18,'bcc-csm1-1-m'!$E18,'BNU-ESM'!$E18,CanESM2!$E18,CCSM4!$E18,'CNRM-CM5'!$E18,'CSIRO-Mk3-6-0'!$E18,'GFDL-ESM2M'!$E18,'GFDL-ESM2G'!$E18,'HadGEM2-ES'!$E18,'HadGEM2-CC'!$E18,inmcm4!$E18,'IPSL-CM5A-LR'!$E18,'IPSL-CM5A-MR'!$E18,'IPSL-MC5B-LR'!$E18,MIROC5!$E18,'MIROC-ESM'!$E18,'MIROC-ESM-CHEM'!$E18,'MRI-CGCM3'!$E18,'NorESM1-M'!$E18)</f>
        <v>1436.6951438999999</v>
      </c>
      <c r="AP19" s="10">
        <f>AVERAGE('bcc-csm-1'!$F18,'bcc-csm1-1-m'!$F18,'BNU-ESM'!$F18,CanESM2!$F18,CCSM4!$F18,'CNRM-CM5'!$F18,'CSIRO-Mk3-6-0'!$F18,'GFDL-ESM2M'!$F18,'GFDL-ESM2G'!$F18,'HadGEM2-ES'!$F18,'HadGEM2-CC'!$F18,inmcm4!$F18,'IPSL-CM5A-LR'!$F18,'IPSL-CM5A-MR'!$F18,'IPSL-MC5B-LR'!$F18,MIROC5!$F18,'MIROC-ESM'!$F18,'MIROC-ESM-CHEM'!$F18,'MRI-CGCM3'!$F18,'NorESM1-M'!$F18)</f>
        <v>73.675784077000017</v>
      </c>
      <c r="AQ19" s="17">
        <f>AVERAGE('bcc-csm-1'!$G18,'bcc-csm1-1-m'!$G18,'BNU-ESM'!$G18,CanESM2!$G18,CCSM4!$G18,'CNRM-CM5'!$G18,'CSIRO-Mk3-6-0'!$G18,'GFDL-ESM2M'!$G18,'GFDL-ESM2G'!$G18,'HadGEM2-ES'!$G18,'HadGEM2-CC'!$G18,inmcm4!$G18,'IPSL-CM5A-LR'!$G18,'IPSL-CM5A-MR'!$G18,'IPSL-MC5B-LR'!$G18,MIROC5!$G18,'MIROC-ESM'!$G18,'MIROC-ESM-CHEM'!$G18,'MRI-CGCM3'!$G18,'NorESM1-M'!$G18)</f>
        <v>0.8379722728450002</v>
      </c>
      <c r="AR19" s="58">
        <f t="shared" si="12"/>
        <v>0.12736786810754108</v>
      </c>
      <c r="AS19" s="56">
        <f t="shared" si="13"/>
        <v>0.60205793377972794</v>
      </c>
      <c r="AT19" s="60">
        <f t="shared" si="14"/>
        <v>9.1468974111005769E-2</v>
      </c>
      <c r="AU19" s="56">
        <f t="shared" si="15"/>
        <v>0.21568651216939638</v>
      </c>
      <c r="AV19" s="56">
        <f t="shared" si="16"/>
        <v>1.1921309156188402</v>
      </c>
      <c r="AW19" s="60">
        <f t="shared" si="17"/>
        <v>0.18794121439520572</v>
      </c>
    </row>
    <row r="20" spans="1:49" ht="12.75" x14ac:dyDescent="0.35">
      <c r="A20" s="7" t="str">
        <f>IF(AND(B20='bcc-csm-1'!C19, B20='bcc-csm1-1-m'!C19,B20='BNU-ESM'!C19, B20=CanESM2!C19, B20=CCSM4!C19, B20='CNRM-CM5'!C19, B20='CSIRO-Mk3-6-0'!C19, B20='GFDL-ESM2M'!C19, B20='GFDL-ESM2G'!C19, B20='HadGEM2-ES'!C19, B20='HadGEM2-CC'!C19, B20=inmcm4!C19, B20='IPSL-CM5A-LR'!C19, B20='IPSL-CM5A-MR'!C19, B20='IPSL-MC5B-LR'!C19, B20=MIROC5!C19, B20='MIROC-ESM'!C19, B20='MIROC-ESM-CHEM'!C19, B20='MRI-CGCM3'!C19, B20='NorESM1-M'!C19), "Yes", "No")</f>
        <v>Yes</v>
      </c>
      <c r="B20" s="7">
        <v>27031</v>
      </c>
      <c r="C20" s="7" t="str">
        <f>VLOOKUP(B20, 'County name'!$A$2:$B$89, 2, FALSE)</f>
        <v>Cook</v>
      </c>
      <c r="D20" s="8" t="s">
        <v>97</v>
      </c>
      <c r="E20" s="10">
        <f>AVERAGE('bcc-csm-1'!$H19,'bcc-csm1-1-m'!$H19,'BNU-ESM'!$H19,CanESM2!$H19,CCSM4!$H19,'CNRM-CM5'!$H19,'CSIRO-Mk3-6-0'!$H19,'GFDL-ESM2M'!$H19,'GFDL-ESM2G'!$H19,'HadGEM2-ES'!$H19,'HadGEM2-CC'!$H19,inmcm4!$H19,'IPSL-CM5A-LR'!$H19,'IPSL-CM5A-MR'!$H19,'IPSL-MC5B-LR'!$H19,MIROC5!$H19,'MIROC-ESM'!$H19,'MIROC-ESM-CHEM'!$H19,'MRI-CGCM3'!$H19,'NorESM1-M'!$H19)</f>
        <v>167.07781077635002</v>
      </c>
      <c r="F20" s="10">
        <f>AVERAGE('bcc-csm-1'!$I19,'bcc-csm1-1-m'!$I19,'BNU-ESM'!$I19,CanESM2!$I19,CCSM4!$I19,'CNRM-CM5'!$I19,'CSIRO-Mk3-6-0'!$I19,'GFDL-ESM2M'!$I19,'GFDL-ESM2G'!$I19,'HadGEM2-ES'!$I19,'HadGEM2-CC'!$I19,inmcm4!$I19,'IPSL-CM5A-LR'!$I19,'IPSL-CM5A-MR'!$I19,'IPSL-MC5B-LR'!$I19,MIROC5!$I19,'MIROC-ESM'!$I19,'MIROC-ESM-CHEM'!$I19,'MRI-CGCM3'!$I19,'NorESM1-M'!$I19)</f>
        <v>7.7272233580549994</v>
      </c>
      <c r="G20" s="51">
        <f>AVERAGE('bcc-csm-1'!$J19,'bcc-csm1-1-m'!$J19,'BNU-ESM'!$J19,CanESM2!$J19,CCSM4!$J19,'CNRM-CM5'!$J19,'CSIRO-Mk3-6-0'!$J19,'GFDL-ESM2M'!$J19,'GFDL-ESM2G'!$J19,'HadGEM2-ES'!$J19,'HadGEM2-CC'!$J19,inmcm4!$J19,'IPSL-CM5A-LR'!$J19,'IPSL-CM5A-MR'!$J19,'IPSL-MC5B-LR'!$J19,MIROC5!$J19,'MIROC-ESM'!$J19,'MIROC-ESM-CHEM'!$J19,'MRI-CGCM3'!$J19,'NorESM1-M'!$J19)</f>
        <v>5.5180612961500008E-2</v>
      </c>
      <c r="H20" s="10">
        <f>AVERAGE('bcc-csm-1'!$K19,'bcc-csm1-1-m'!$K19,'BNU-ESM'!$K19,CanESM2!$K19,CCSM4!$K19,'CNRM-CM5'!$K19,'CSIRO-Mk3-6-0'!$K19,'GFDL-ESM2M'!$K19,'GFDL-ESM2G'!$K19,'HadGEM2-ES'!$K19,'HadGEM2-CC'!$K19,inmcm4!$K19,'IPSL-CM5A-LR'!$K19,'IPSL-CM5A-MR'!$K19,'IPSL-MC5B-LR'!$K19,MIROC5!$K19,'MIROC-ESM'!$K19,'MIROC-ESM-CHEM'!$K19,'MRI-CGCM3'!$K19,'NorESM1-M'!$K19)</f>
        <v>285.08214864049995</v>
      </c>
      <c r="I20" s="10">
        <f>AVERAGE('bcc-csm-1'!$L19,'bcc-csm1-1-m'!$L19,'BNU-ESM'!$L19,CanESM2!$L19,CCSM4!$L19,'CNRM-CM5'!$L19,'CSIRO-Mk3-6-0'!$L19,'GFDL-ESM2M'!$L19,'GFDL-ESM2G'!$L19,'HadGEM2-ES'!$L19,'HadGEM2-CC'!$L19,inmcm4!$L19,'IPSL-CM5A-LR'!$L19,'IPSL-CM5A-MR'!$L19,'IPSL-MC5B-LR'!$L19,MIROC5!$L19,'MIROC-ESM'!$L19,'MIROC-ESM-CHEM'!$L19,'MRI-CGCM3'!$L19,'NorESM1-M'!$L19)</f>
        <v>15.739033703750001</v>
      </c>
      <c r="J20" s="51">
        <f>AVERAGE('bcc-csm-1'!$M19,'bcc-csm1-1-m'!$M19,'BNU-ESM'!$M19,CanESM2!$M19,CCSM4!$M19,'CNRM-CM5'!$M19,'CSIRO-Mk3-6-0'!$M19,'GFDL-ESM2M'!$M19,'GFDL-ESM2G'!$M19,'HadGEM2-ES'!$M19,'HadGEM2-CC'!$M19,inmcm4!$M19,'IPSL-CM5A-LR'!$M19,'IPSL-CM5A-MR'!$M19,'IPSL-MC5B-LR'!$M19,MIROC5!$M19,'MIROC-ESM'!$M19,'MIROC-ESM-CHEM'!$M19,'MRI-CGCM3'!$M19,'NorESM1-M'!$M19)</f>
        <v>0.10384980356699998</v>
      </c>
      <c r="K20" s="10">
        <f>MIN('bcc-csm-1'!$H19,'bcc-csm1-1-m'!$H19,'BNU-ESM'!$H19,CanESM2!$H19,CCSM4!$H19,'CNRM-CM5'!$H19,'CSIRO-Mk3-6-0'!$H19,'GFDL-ESM2M'!$H19,'GFDL-ESM2G'!$H19,'HadGEM2-ES'!$H19,'HadGEM2-CC'!$H19,inmcm4!$H19,'IPSL-CM5A-LR'!$H19,'IPSL-CM5A-MR'!$H19,'IPSL-MC5B-LR'!$H19,MIROC5!$H19,'MIROC-ESM'!$H19,'MIROC-ESM-CHEM'!$H19,'MRI-CGCM3'!$H19,'NorESM1-M'!$H19)</f>
        <v>3.9479034369999999</v>
      </c>
      <c r="L20" s="10">
        <f>MIN('bcc-csm-1'!$I19,'bcc-csm1-1-m'!$I19,'BNU-ESM'!$I19,CanESM2!$I19,CCSM4!$I19,'CNRM-CM5'!$I19,'CSIRO-Mk3-6-0'!$I19,'GFDL-ESM2M'!$I19,'GFDL-ESM2G'!$I19,'HadGEM2-ES'!$I19,'HadGEM2-CC'!$I19,inmcm4!$I19,'IPSL-CM5A-LR'!$I19,'IPSL-CM5A-MR'!$I19,'IPSL-MC5B-LR'!$I19,MIROC5!$I19,'MIROC-ESM'!$I19,'MIROC-ESM-CHEM'!$I19,'MRI-CGCM3'!$I19,'NorESM1-M'!$I19)</f>
        <v>-0.2254881859</v>
      </c>
      <c r="M20" s="51">
        <f>MIN('bcc-csm-1'!$J19,'bcc-csm1-1-m'!$J19,'BNU-ESM'!$J19,CanESM2!$J19,CCSM4!$J19,'CNRM-CM5'!$J19,'CSIRO-Mk3-6-0'!$J19,'GFDL-ESM2M'!$J19,'GFDL-ESM2G'!$J19,'HadGEM2-ES'!$J19,'HadGEM2-CC'!$J19,inmcm4!$J19,'IPSL-CM5A-LR'!$J19,'IPSL-CM5A-MR'!$J19,'IPSL-MC5B-LR'!$J19,MIROC5!$J19,'MIROC-ESM'!$J19,'MIROC-ESM-CHEM'!$J19,'MRI-CGCM3'!$J19,'NorESM1-M'!$J19)</f>
        <v>-5.9917603219999997E-2</v>
      </c>
      <c r="N20" s="10">
        <f>MIN('bcc-csm-1'!$K19,'bcc-csm1-1-m'!$K19,'BNU-ESM'!$K19,CanESM2!$K19,CCSM4!$K19,'CNRM-CM5'!$K19,'CSIRO-Mk3-6-0'!$K19,'GFDL-ESM2M'!$K19,'GFDL-ESM2G'!$K19,'HadGEM2-ES'!$K19,'HadGEM2-CC'!$K19,inmcm4!$K19,'IPSL-CM5A-LR'!$K19,'IPSL-CM5A-MR'!$K19,'IPSL-MC5B-LR'!$K19,MIROC5!$K19,'MIROC-ESM'!$K19,'MIROC-ESM-CHEM'!$K19,'MRI-CGCM3'!$K19,'NorESM1-M'!$K19)</f>
        <v>99.952797410000002</v>
      </c>
      <c r="O20" s="10">
        <f>MIN('bcc-csm-1'!$L19,'bcc-csm1-1-m'!$L19,'BNU-ESM'!$L19,CanESM2!$L19,CCSM4!$L19,'CNRM-CM5'!$L19,'CSIRO-Mk3-6-0'!$L19,'GFDL-ESM2M'!$L19,'GFDL-ESM2G'!$L19,'HadGEM2-ES'!$L19,'HadGEM2-CC'!$L19,inmcm4!$L19,'IPSL-CM5A-LR'!$L19,'IPSL-CM5A-MR'!$L19,'IPSL-MC5B-LR'!$L19,MIROC5!$L19,'MIROC-ESM'!$L19,'MIROC-ESM-CHEM'!$L19,'MRI-CGCM3'!$L19,'NorESM1-M'!$L19)</f>
        <v>-1.6359761239999999</v>
      </c>
      <c r="P20" s="51">
        <f>MIN('bcc-csm-1'!$M19,'bcc-csm1-1-m'!$M19,'BNU-ESM'!$M19,CanESM2!$M19,CCSM4!$M19,'CNRM-CM5'!$M19,'CSIRO-Mk3-6-0'!$M19,'GFDL-ESM2M'!$M19,'GFDL-ESM2G'!$M19,'HadGEM2-ES'!$M19,'HadGEM2-CC'!$M19,inmcm4!$M19,'IPSL-CM5A-LR'!$M19,'IPSL-CM5A-MR'!$M19,'IPSL-MC5B-LR'!$M19,MIROC5!$M19,'MIROC-ESM'!$M19,'MIROC-ESM-CHEM'!$M19,'MRI-CGCM3'!$M19,'NorESM1-M'!$M19)</f>
        <v>-2.323593014E-2</v>
      </c>
      <c r="Q20" s="10">
        <f>MAX('bcc-csm-1'!$H19,'bcc-csm1-1-m'!$H19,'BNU-ESM'!$H19,CanESM2!$H19,CCSM4!$H19,'CNRM-CM5'!$H19,'CSIRO-Mk3-6-0'!$H19,'GFDL-ESM2M'!$H19,'GFDL-ESM2G'!$H19,'HadGEM2-ES'!$H19,'HadGEM2-CC'!$H19,inmcm4!$H19,'IPSL-CM5A-LR'!$H19,'IPSL-CM5A-MR'!$H19,'IPSL-MC5B-LR'!$H19,MIROC5!$H19,'MIROC-ESM'!$H19,'MIROC-ESM-CHEM'!$H19,'MRI-CGCM3'!$H19,'NorESM1-M'!$H19)</f>
        <v>276.0890455</v>
      </c>
      <c r="R20" s="10">
        <f>MAX('bcc-csm-1'!$I19,'bcc-csm1-1-m'!$I19,'BNU-ESM'!$I19,CanESM2!$I19,CCSM4!$I19,'CNRM-CM5'!$I19,'CSIRO-Mk3-6-0'!$I19,'GFDL-ESM2M'!$I19,'GFDL-ESM2G'!$I19,'HadGEM2-ES'!$I19,'HadGEM2-CC'!$I19,inmcm4!$I19,'IPSL-CM5A-LR'!$I19,'IPSL-CM5A-MR'!$I19,'IPSL-MC5B-LR'!$I19,MIROC5!$I19,'MIROC-ESM'!$I19,'MIROC-ESM-CHEM'!$I19,'MRI-CGCM3'!$I19,'NorESM1-M'!$I19)</f>
        <v>14.45956893</v>
      </c>
      <c r="S20" s="51">
        <f>MAX('bcc-csm-1'!$J19,'bcc-csm1-1-m'!$J19,'BNU-ESM'!$J19,CanESM2!$J19,CCSM4!$J19,'CNRM-CM5'!$J19,'CSIRO-Mk3-6-0'!$J19,'GFDL-ESM2M'!$J19,'GFDL-ESM2G'!$J19,'HadGEM2-ES'!$J19,'HadGEM2-CC'!$J19,inmcm4!$J19,'IPSL-CM5A-LR'!$J19,'IPSL-CM5A-MR'!$J19,'IPSL-MC5B-LR'!$J19,MIROC5!$J19,'MIROC-ESM'!$J19,'MIROC-ESM-CHEM'!$J19,'MRI-CGCM3'!$J19,'NorESM1-M'!$J19)</f>
        <v>0.12402777449999999</v>
      </c>
      <c r="T20" s="10">
        <f>MAX('bcc-csm-1'!$K19,'bcc-csm1-1-m'!$K19,'BNU-ESM'!$K19,CanESM2!$K19,CCSM4!$K19,'CNRM-CM5'!$K19,'CSIRO-Mk3-6-0'!$K19,'GFDL-ESM2M'!$K19,'GFDL-ESM2G'!$K19,'HadGEM2-ES'!$K19,'HadGEM2-CC'!$K19,inmcm4!$K19,'IPSL-CM5A-LR'!$K19,'IPSL-CM5A-MR'!$K19,'IPSL-MC5B-LR'!$K19,MIROC5!$K19,'MIROC-ESM'!$K19,'MIROC-ESM-CHEM'!$K19,'MRI-CGCM3'!$K19,'NorESM1-M'!$K19)</f>
        <v>422.96724289999997</v>
      </c>
      <c r="U20" s="10">
        <f>MAX('bcc-csm-1'!$L19,'bcc-csm1-1-m'!$L19,'BNU-ESM'!$L19,CanESM2!$L19,CCSM4!$L19,'CNRM-CM5'!$L19,'CSIRO-Mk3-6-0'!$L19,'GFDL-ESM2M'!$L19,'GFDL-ESM2G'!$L19,'HadGEM2-ES'!$L19,'HadGEM2-CC'!$L19,inmcm4!$L19,'IPSL-CM5A-LR'!$L19,'IPSL-CM5A-MR'!$L19,'IPSL-MC5B-LR'!$L19,MIROC5!$L19,'MIROC-ESM'!$L19,'MIROC-ESM-CHEM'!$L19,'MRI-CGCM3'!$L19,'NorESM1-M'!$L19)</f>
        <v>38.833039139999997</v>
      </c>
      <c r="V20" s="51">
        <f>MAX('bcc-csm-1'!$M19,'bcc-csm1-1-m'!$M19,'BNU-ESM'!$M19,CanESM2!$M19,CCSM4!$M19,'CNRM-CM5'!$M19,'CSIRO-Mk3-6-0'!$M19,'GFDL-ESM2M'!$M19,'GFDL-ESM2G'!$M19,'HadGEM2-ES'!$M19,'HadGEM2-CC'!$M19,inmcm4!$M19,'IPSL-CM5A-LR'!$M19,'IPSL-CM5A-MR'!$M19,'IPSL-MC5B-LR'!$M19,MIROC5!$M19,'MIROC-ESM'!$M19,'MIROC-ESM-CHEM'!$M19,'MRI-CGCM3'!$M19,'NorESM1-M'!$M19)</f>
        <v>0.20922589659999999</v>
      </c>
      <c r="W20" s="10">
        <f>STDEV('bcc-csm-1'!$H19,'bcc-csm1-1-m'!$H19,'BNU-ESM'!$H19,CanESM2!$H19,CCSM4!$H19,'CNRM-CM5'!$H19,'CSIRO-Mk3-6-0'!$H19,'GFDL-ESM2M'!$H19,'GFDL-ESM2G'!$H19,'HadGEM2-ES'!$H19,'HadGEM2-CC'!$H19,inmcm4!$H19,'IPSL-CM5A-LR'!$H19,'IPSL-CM5A-MR'!$H19,'IPSL-MC5B-LR'!$H19,MIROC5!$H19,'MIROC-ESM'!$H19,'MIROC-ESM-CHEM'!$H19,'MRI-CGCM3'!$H19,'NorESM1-M'!$H19)</f>
        <v>70.602601907590071</v>
      </c>
      <c r="X20" s="10">
        <f>STDEV('bcc-csm-1'!$I19,'bcc-csm1-1-m'!$I19,'BNU-ESM'!$I19,CanESM2!$I19,CCSM4!$I19,'CNRM-CM5'!$I19,'CSIRO-Mk3-6-0'!$I19,'GFDL-ESM2M'!$I19,'GFDL-ESM2G'!$I19,'HadGEM2-ES'!$I19,'HadGEM2-CC'!$I19,inmcm4!$I19,'IPSL-CM5A-LR'!$I19,'IPSL-CM5A-MR'!$I19,'IPSL-MC5B-LR'!$I19,MIROC5!$I19,'MIROC-ESM'!$I19,'MIROC-ESM-CHEM'!$I19,'MRI-CGCM3'!$I19,'NorESM1-M'!$I19)</f>
        <v>3.8382666031397035</v>
      </c>
      <c r="Y20" s="51">
        <f>STDEV('bcc-csm-1'!$J19,'bcc-csm1-1-m'!$J19,'BNU-ESM'!$J19,CanESM2!$J19,CCSM4!$J19,'CNRM-CM5'!$J19,'CSIRO-Mk3-6-0'!$J19,'GFDL-ESM2M'!$J19,'GFDL-ESM2G'!$J19,'HadGEM2-ES'!$J19,'HadGEM2-CC'!$J19,inmcm4!$J19,'IPSL-CM5A-LR'!$J19,'IPSL-CM5A-MR'!$J19,'IPSL-MC5B-LR'!$J19,MIROC5!$J19,'MIROC-ESM'!$J19,'MIROC-ESM-CHEM'!$J19,'MRI-CGCM3'!$J19,'NorESM1-M'!$J19)</f>
        <v>3.8975888454577695E-2</v>
      </c>
      <c r="Z20" s="10">
        <f>STDEV('bcc-csm-1'!$K19,'bcc-csm1-1-m'!$K19,'BNU-ESM'!$K19,CanESM2!$K19,CCSM4!$K19,'CNRM-CM5'!$K19,'CSIRO-Mk3-6-0'!$K19,'GFDL-ESM2M'!$K19,'GFDL-ESM2G'!$K19,'HadGEM2-ES'!$K19,'HadGEM2-CC'!$K19,inmcm4!$K19,'IPSL-CM5A-LR'!$K19,'IPSL-CM5A-MR'!$K19,'IPSL-MC5B-LR'!$K19,MIROC5!$K19,'MIROC-ESM'!$K19,'MIROC-ESM-CHEM'!$K19,'MRI-CGCM3'!$K19,'NorESM1-M'!$K19)</f>
        <v>96.902797044802412</v>
      </c>
      <c r="AA20" s="10">
        <f>STDEV('bcc-csm-1'!$L19,'bcc-csm1-1-m'!$L19,'BNU-ESM'!$L19,CanESM2!$L19,CCSM4!$L19,'CNRM-CM5'!$L19,'CSIRO-Mk3-6-0'!$L19,'GFDL-ESM2M'!$L19,'GFDL-ESM2G'!$L19,'HadGEM2-ES'!$L19,'HadGEM2-CC'!$L19,inmcm4!$L19,'IPSL-CM5A-LR'!$L19,'IPSL-CM5A-MR'!$L19,'IPSL-MC5B-LR'!$L19,MIROC5!$L19,'MIROC-ESM'!$L19,'MIROC-ESM-CHEM'!$L19,'MRI-CGCM3'!$L19,'NorESM1-M'!$L19)</f>
        <v>10.596374031434202</v>
      </c>
      <c r="AB20" s="51">
        <f>STDEV('bcc-csm-1'!$M19,'bcc-csm1-1-m'!$M19,'BNU-ESM'!$M19,CanESM2!$M19,CCSM4!$M19,'CNRM-CM5'!$M19,'CSIRO-Mk3-6-0'!$M19,'GFDL-ESM2M'!$M19,'GFDL-ESM2G'!$M19,'HadGEM2-ES'!$M19,'HadGEM2-CC'!$M19,inmcm4!$M19,'IPSL-CM5A-LR'!$M19,'IPSL-CM5A-MR'!$M19,'IPSL-MC5B-LR'!$M19,MIROC5!$M19,'MIROC-ESM'!$M19,'MIROC-ESM-CHEM'!$M19,'MRI-CGCM3'!$M19,'NorESM1-M'!$M19)</f>
        <v>5.9624497813679782E-2</v>
      </c>
      <c r="AC20" s="10">
        <f t="shared" ref="AC20:AH20" si="48">E20-(3*W20)</f>
        <v>-44.729994946420192</v>
      </c>
      <c r="AD20" s="10">
        <f t="shared" si="48"/>
        <v>-3.7875764513641101</v>
      </c>
      <c r="AE20" s="51">
        <f t="shared" si="48"/>
        <v>-6.1747052402233077E-2</v>
      </c>
      <c r="AF20" s="10">
        <f t="shared" si="48"/>
        <v>-5.6262424939072844</v>
      </c>
      <c r="AG20" s="10">
        <f t="shared" si="48"/>
        <v>-16.050088390552602</v>
      </c>
      <c r="AH20" s="54">
        <f t="shared" si="48"/>
        <v>-7.5023689874039359E-2</v>
      </c>
      <c r="AI20" s="10">
        <f t="shared" ref="AI20:AN20" si="49">E20+(3*W20)</f>
        <v>378.88561649912026</v>
      </c>
      <c r="AJ20" s="10">
        <f t="shared" si="49"/>
        <v>19.242023167474109</v>
      </c>
      <c r="AK20" s="54">
        <f t="shared" si="49"/>
        <v>0.17210827832523309</v>
      </c>
      <c r="AL20" s="10">
        <f t="shared" si="49"/>
        <v>575.79053977490719</v>
      </c>
      <c r="AM20" s="10">
        <f t="shared" si="49"/>
        <v>47.528155798052609</v>
      </c>
      <c r="AN20" s="54">
        <f t="shared" si="49"/>
        <v>0.28272329700803933</v>
      </c>
      <c r="AO20" s="10">
        <f>AVERAGE('bcc-csm-1'!$E19,'bcc-csm1-1-m'!$E19,'BNU-ESM'!$E19,CanESM2!$E19,CCSM4!$E19,'CNRM-CM5'!$E19,'CSIRO-Mk3-6-0'!$E19,'GFDL-ESM2M'!$E19,'GFDL-ESM2G'!$E19,'HadGEM2-ES'!$E19,'HadGEM2-CC'!$E19,inmcm4!$E19,'IPSL-CM5A-LR'!$E19,'IPSL-CM5A-MR'!$E19,'IPSL-MC5B-LR'!$E19,MIROC5!$E19,'MIROC-ESM'!$E19,'MIROC-ESM-CHEM'!$E19,'MRI-CGCM3'!$E19,'NorESM1-M'!$E19)</f>
        <v>1040.1857775049998</v>
      </c>
      <c r="AP20" s="10">
        <f>AVERAGE('bcc-csm-1'!$F19,'bcc-csm1-1-m'!$F19,'BNU-ESM'!$F19,CanESM2!$F19,CCSM4!$F19,'CNRM-CM5'!$F19,'CSIRO-Mk3-6-0'!$F19,'GFDL-ESM2M'!$F19,'GFDL-ESM2G'!$F19,'HadGEM2-ES'!$F19,'HadGEM2-CC'!$F19,inmcm4!$F19,'IPSL-CM5A-LR'!$F19,'IPSL-CM5A-MR'!$F19,'IPSL-MC5B-LR'!$F19,MIROC5!$F19,'MIROC-ESM'!$F19,'MIROC-ESM-CHEM'!$F19,'MRI-CGCM3'!$F19,'NorESM1-M'!$F19)</f>
        <v>4.8737972164500016</v>
      </c>
      <c r="AQ20" s="17">
        <f>AVERAGE('bcc-csm-1'!$G19,'bcc-csm1-1-m'!$G19,'BNU-ESM'!$G19,CanESM2!$G19,CCSM4!$G19,'CNRM-CM5'!$G19,'CSIRO-Mk3-6-0'!$G19,'GFDL-ESM2M'!$G19,'GFDL-ESM2G'!$G19,'HadGEM2-ES'!$G19,'HadGEM2-CC'!$G19,inmcm4!$G19,'IPSL-CM5A-LR'!$G19,'IPSL-CM5A-MR'!$G19,'IPSL-MC5B-LR'!$G19,MIROC5!$G19,'MIROC-ESM'!$G19,'MIROC-ESM-CHEM'!$G19,'MRI-CGCM3'!$G19,'NorESM1-M'!$G19)</f>
        <v>0.62984789429499999</v>
      </c>
      <c r="AR20" s="58">
        <f t="shared" si="12"/>
        <v>0.16062304867992386</v>
      </c>
      <c r="AS20" s="56">
        <f t="shared" si="13"/>
        <v>1.5854626310619031</v>
      </c>
      <c r="AT20" s="60">
        <f t="shared" si="14"/>
        <v>8.7609426754160474E-2</v>
      </c>
      <c r="AU20" s="56">
        <f t="shared" si="15"/>
        <v>0.27406849315350273</v>
      </c>
      <c r="AV20" s="56">
        <f t="shared" si="16"/>
        <v>3.2293164866662365</v>
      </c>
      <c r="AW20" s="60">
        <f t="shared" si="17"/>
        <v>0.16488076646384747</v>
      </c>
    </row>
    <row r="21" spans="1:49" ht="12.75" x14ac:dyDescent="0.35">
      <c r="A21" s="7" t="str">
        <f>IF(AND(B21='bcc-csm-1'!C20, B21='bcc-csm1-1-m'!C20,B21='BNU-ESM'!C20, B21=CanESM2!C20, B21=CCSM4!C20, B21='CNRM-CM5'!C20, B21='CSIRO-Mk3-6-0'!C20, B21='GFDL-ESM2M'!C20, B21='GFDL-ESM2G'!C20, B21='HadGEM2-ES'!C20, B21='HadGEM2-CC'!C20, B21=inmcm4!C20, B21='IPSL-CM5A-LR'!C20, B21='IPSL-CM5A-MR'!C20, B21='IPSL-MC5B-LR'!C20, B21=MIROC5!C20, B21='MIROC-ESM'!C20, B21='MIROC-ESM-CHEM'!C20, B21='MRI-CGCM3'!C20, B21='NorESM1-M'!C20), "Yes", "No")</f>
        <v>Yes</v>
      </c>
      <c r="B21" s="7">
        <v>27033</v>
      </c>
      <c r="C21" s="7" t="str">
        <f>VLOOKUP(B21, 'County name'!$A$2:$B$89, 2, FALSE)</f>
        <v>Cottonwood</v>
      </c>
      <c r="D21" s="8" t="s">
        <v>97</v>
      </c>
      <c r="E21" s="10">
        <f>AVERAGE('bcc-csm-1'!$H20,'bcc-csm1-1-m'!$H20,'BNU-ESM'!$H20,CanESM2!$H20,CCSM4!$H20,'CNRM-CM5'!$H20,'CSIRO-Mk3-6-0'!$H20,'GFDL-ESM2M'!$H20,'GFDL-ESM2G'!$H20,'HadGEM2-ES'!$H20,'HadGEM2-CC'!$H20,inmcm4!$H20,'IPSL-CM5A-LR'!$H20,'IPSL-CM5A-MR'!$H20,'IPSL-MC5B-LR'!$H20,MIROC5!$H20,'MIROC-ESM'!$H20,'MIROC-ESM-CHEM'!$H20,'MRI-CGCM3'!$H20,'NorESM1-M'!$H20)</f>
        <v>211.02215308349997</v>
      </c>
      <c r="F21" s="10">
        <f>AVERAGE('bcc-csm-1'!$I20,'bcc-csm1-1-m'!$I20,'BNU-ESM'!$I20,CanESM2!$I20,CCSM4!$I20,'CNRM-CM5'!$I20,'CSIRO-Mk3-6-0'!$I20,'GFDL-ESM2M'!$I20,'GFDL-ESM2G'!$I20,'HadGEM2-ES'!$I20,'HadGEM2-CC'!$I20,inmcm4!$I20,'IPSL-CM5A-LR'!$I20,'IPSL-CM5A-MR'!$I20,'IPSL-MC5B-LR'!$I20,MIROC5!$I20,'MIROC-ESM'!$I20,'MIROC-ESM-CHEM'!$I20,'MRI-CGCM3'!$I20,'NorESM1-M'!$I20)</f>
        <v>80.395418803849992</v>
      </c>
      <c r="G21" s="51">
        <f>AVERAGE('bcc-csm-1'!$J20,'bcc-csm1-1-m'!$J20,'BNU-ESM'!$J20,CanESM2!$J20,CCSM4!$J20,'CNRM-CM5'!$J20,'CSIRO-Mk3-6-0'!$J20,'GFDL-ESM2M'!$J20,'GFDL-ESM2G'!$J20,'HadGEM2-ES'!$J20,'HadGEM2-CC'!$J20,inmcm4!$J20,'IPSL-CM5A-LR'!$J20,'IPSL-CM5A-MR'!$J20,'IPSL-MC5B-LR'!$J20,MIROC5!$J20,'MIROC-ESM'!$J20,'MIROC-ESM-CHEM'!$J20,'MRI-CGCM3'!$J20,'NorESM1-M'!$J20)</f>
        <v>0.11024320606390499</v>
      </c>
      <c r="H21" s="10">
        <f>AVERAGE('bcc-csm-1'!$K20,'bcc-csm1-1-m'!$K20,'BNU-ESM'!$K20,CanESM2!$K20,CCSM4!$K20,'CNRM-CM5'!$K20,'CSIRO-Mk3-6-0'!$K20,'GFDL-ESM2M'!$K20,'GFDL-ESM2G'!$K20,'HadGEM2-ES'!$K20,'HadGEM2-CC'!$K20,inmcm4!$K20,'IPSL-CM5A-LR'!$K20,'IPSL-CM5A-MR'!$K20,'IPSL-MC5B-LR'!$K20,MIROC5!$K20,'MIROC-ESM'!$K20,'MIROC-ESM-CHEM'!$K20,'MRI-CGCM3'!$K20,'NorESM1-M'!$K20)</f>
        <v>348.86194168999998</v>
      </c>
      <c r="I21" s="10">
        <f>AVERAGE('bcc-csm-1'!$L20,'bcc-csm1-1-m'!$L20,'BNU-ESM'!$L20,CanESM2!$L20,CCSM4!$L20,'CNRM-CM5'!$L20,'CSIRO-Mk3-6-0'!$L20,'GFDL-ESM2M'!$L20,'GFDL-ESM2G'!$L20,'HadGEM2-ES'!$L20,'HadGEM2-CC'!$L20,inmcm4!$L20,'IPSL-CM5A-LR'!$L20,'IPSL-CM5A-MR'!$L20,'IPSL-MC5B-LR'!$L20,MIROC5!$L20,'MIROC-ESM'!$L20,'MIROC-ESM-CHEM'!$L20,'MRI-CGCM3'!$L20,'NorESM1-M'!$L20)</f>
        <v>150.287182065</v>
      </c>
      <c r="J21" s="51">
        <f>AVERAGE('bcc-csm-1'!$M20,'bcc-csm1-1-m'!$M20,'BNU-ESM'!$M20,CanESM2!$M20,CCSM4!$M20,'CNRM-CM5'!$M20,'CSIRO-Mk3-6-0'!$M20,'GFDL-ESM2M'!$M20,'GFDL-ESM2G'!$M20,'HadGEM2-ES'!$M20,'HadGEM2-CC'!$M20,inmcm4!$M20,'IPSL-CM5A-LR'!$M20,'IPSL-CM5A-MR'!$M20,'IPSL-MC5B-LR'!$M20,MIROC5!$M20,'MIROC-ESM'!$M20,'MIROC-ESM-CHEM'!$M20,'MRI-CGCM3'!$M20,'NorESM1-M'!$M20)</f>
        <v>0.20943139879899997</v>
      </c>
      <c r="K21" s="10">
        <f>MIN('bcc-csm-1'!$H20,'bcc-csm1-1-m'!$H20,'BNU-ESM'!$H20,CanESM2!$H20,CCSM4!$H20,'CNRM-CM5'!$H20,'CSIRO-Mk3-6-0'!$H20,'GFDL-ESM2M'!$H20,'GFDL-ESM2G'!$H20,'HadGEM2-ES'!$H20,'HadGEM2-CC'!$H20,inmcm4!$H20,'IPSL-CM5A-LR'!$H20,'IPSL-CM5A-MR'!$H20,'IPSL-MC5B-LR'!$H20,MIROC5!$H20,'MIROC-ESM'!$H20,'MIROC-ESM-CHEM'!$H20,'MRI-CGCM3'!$H20,'NorESM1-M'!$H20)</f>
        <v>36.724756110000001</v>
      </c>
      <c r="L21" s="10">
        <f>MIN('bcc-csm-1'!$I20,'bcc-csm1-1-m'!$I20,'BNU-ESM'!$I20,CanESM2!$I20,CCSM4!$I20,'CNRM-CM5'!$I20,'CSIRO-Mk3-6-0'!$I20,'GFDL-ESM2M'!$I20,'GFDL-ESM2G'!$I20,'HadGEM2-ES'!$I20,'HadGEM2-CC'!$I20,inmcm4!$I20,'IPSL-CM5A-LR'!$I20,'IPSL-CM5A-MR'!$I20,'IPSL-MC5B-LR'!$I20,MIROC5!$I20,'MIROC-ESM'!$I20,'MIROC-ESM-CHEM'!$I20,'MRI-CGCM3'!$I20,'NorESM1-M'!$I20)</f>
        <v>-9.3431932930000006</v>
      </c>
      <c r="M21" s="51">
        <f>MIN('bcc-csm-1'!$J20,'bcc-csm1-1-m'!$J20,'BNU-ESM'!$J20,CanESM2!$J20,CCSM4!$J20,'CNRM-CM5'!$J20,'CSIRO-Mk3-6-0'!$J20,'GFDL-ESM2M'!$J20,'GFDL-ESM2G'!$J20,'HadGEM2-ES'!$J20,'HadGEM2-CC'!$J20,inmcm4!$J20,'IPSL-CM5A-LR'!$J20,'IPSL-CM5A-MR'!$J20,'IPSL-MC5B-LR'!$J20,MIROC5!$J20,'MIROC-ESM'!$J20,'MIROC-ESM-CHEM'!$J20,'MRI-CGCM3'!$J20,'NorESM1-M'!$J20)</f>
        <v>-6.5063391540000001E-2</v>
      </c>
      <c r="N21" s="10">
        <f>MIN('bcc-csm-1'!$K20,'bcc-csm1-1-m'!$K20,'BNU-ESM'!$K20,CanESM2!$K20,CCSM4!$K20,'CNRM-CM5'!$K20,'CSIRO-Mk3-6-0'!$K20,'GFDL-ESM2M'!$K20,'GFDL-ESM2G'!$K20,'HadGEM2-ES'!$K20,'HadGEM2-CC'!$K20,inmcm4!$K20,'IPSL-CM5A-LR'!$K20,'IPSL-CM5A-MR'!$K20,'IPSL-MC5B-LR'!$K20,MIROC5!$K20,'MIROC-ESM'!$K20,'MIROC-ESM-CHEM'!$K20,'MRI-CGCM3'!$K20,'NorESM1-M'!$K20)</f>
        <v>120.12833310000001</v>
      </c>
      <c r="O21" s="10">
        <f>MIN('bcc-csm-1'!$L20,'bcc-csm1-1-m'!$L20,'BNU-ESM'!$L20,CanESM2!$L20,CCSM4!$L20,'CNRM-CM5'!$L20,'CSIRO-Mk3-6-0'!$L20,'GFDL-ESM2M'!$L20,'GFDL-ESM2G'!$L20,'HadGEM2-ES'!$L20,'HadGEM2-CC'!$L20,inmcm4!$L20,'IPSL-CM5A-LR'!$L20,'IPSL-CM5A-MR'!$L20,'IPSL-MC5B-LR'!$L20,MIROC5!$L20,'MIROC-ESM'!$L20,'MIROC-ESM-CHEM'!$L20,'MRI-CGCM3'!$L20,'NorESM1-M'!$L20)</f>
        <v>34.299309829999999</v>
      </c>
      <c r="P21" s="51">
        <f>MIN('bcc-csm-1'!$M20,'bcc-csm1-1-m'!$M20,'BNU-ESM'!$M20,CanESM2!$M20,CCSM4!$M20,'CNRM-CM5'!$M20,'CSIRO-Mk3-6-0'!$M20,'GFDL-ESM2M'!$M20,'GFDL-ESM2G'!$M20,'HadGEM2-ES'!$M20,'HadGEM2-CC'!$M20,inmcm4!$M20,'IPSL-CM5A-LR'!$M20,'IPSL-CM5A-MR'!$M20,'IPSL-MC5B-LR'!$M20,MIROC5!$M20,'MIROC-ESM'!$M20,'MIROC-ESM-CHEM'!$M20,'MRI-CGCM3'!$M20,'NorESM1-M'!$M20)</f>
        <v>1.5082166290000001E-2</v>
      </c>
      <c r="Q21" s="10">
        <f>MAX('bcc-csm-1'!$H20,'bcc-csm1-1-m'!$H20,'BNU-ESM'!$H20,CanESM2!$H20,CCSM4!$H20,'CNRM-CM5'!$H20,'CSIRO-Mk3-6-0'!$H20,'GFDL-ESM2M'!$H20,'GFDL-ESM2G'!$H20,'HadGEM2-ES'!$H20,'HadGEM2-CC'!$H20,inmcm4!$H20,'IPSL-CM5A-LR'!$H20,'IPSL-CM5A-MR'!$H20,'IPSL-MC5B-LR'!$H20,MIROC5!$H20,'MIROC-ESM'!$H20,'MIROC-ESM-CHEM'!$H20,'MRI-CGCM3'!$H20,'NorESM1-M'!$H20)</f>
        <v>344.72637680000003</v>
      </c>
      <c r="R21" s="10">
        <f>MAX('bcc-csm-1'!$I20,'bcc-csm1-1-m'!$I20,'BNU-ESM'!$I20,CanESM2!$I20,CCSM4!$I20,'CNRM-CM5'!$I20,'CSIRO-Mk3-6-0'!$I20,'GFDL-ESM2M'!$I20,'GFDL-ESM2G'!$I20,'HadGEM2-ES'!$I20,'HadGEM2-CC'!$I20,inmcm4!$I20,'IPSL-CM5A-LR'!$I20,'IPSL-CM5A-MR'!$I20,'IPSL-MC5B-LR'!$I20,MIROC5!$I20,'MIROC-ESM'!$I20,'MIROC-ESM-CHEM'!$I20,'MRI-CGCM3'!$I20,'NorESM1-M'!$I20)</f>
        <v>146.40808010000001</v>
      </c>
      <c r="S21" s="51">
        <f>MAX('bcc-csm-1'!$J20,'bcc-csm1-1-m'!$J20,'BNU-ESM'!$J20,CanESM2!$J20,CCSM4!$J20,'CNRM-CM5'!$J20,'CSIRO-Mk3-6-0'!$J20,'GFDL-ESM2M'!$J20,'GFDL-ESM2G'!$J20,'HadGEM2-ES'!$J20,'HadGEM2-CC'!$J20,inmcm4!$J20,'IPSL-CM5A-LR'!$J20,'IPSL-CM5A-MR'!$J20,'IPSL-MC5B-LR'!$J20,MIROC5!$J20,'MIROC-ESM'!$J20,'MIROC-ESM-CHEM'!$J20,'MRI-CGCM3'!$J20,'NorESM1-M'!$J20)</f>
        <v>0.2697501014</v>
      </c>
      <c r="T21" s="10">
        <f>MAX('bcc-csm-1'!$K20,'bcc-csm1-1-m'!$K20,'BNU-ESM'!$K20,CanESM2!$K20,CCSM4!$K20,'CNRM-CM5'!$K20,'CSIRO-Mk3-6-0'!$K20,'GFDL-ESM2M'!$K20,'GFDL-ESM2G'!$K20,'HadGEM2-ES'!$K20,'HadGEM2-CC'!$K20,inmcm4!$K20,'IPSL-CM5A-LR'!$K20,'IPSL-CM5A-MR'!$K20,'IPSL-MC5B-LR'!$K20,MIROC5!$K20,'MIROC-ESM'!$K20,'MIROC-ESM-CHEM'!$K20,'MRI-CGCM3'!$K20,'NorESM1-M'!$K20)</f>
        <v>513.7204405</v>
      </c>
      <c r="U21" s="10">
        <f>MAX('bcc-csm-1'!$L20,'bcc-csm1-1-m'!$L20,'BNU-ESM'!$L20,CanESM2!$L20,CCSM4!$L20,'CNRM-CM5'!$L20,'CSIRO-Mk3-6-0'!$L20,'GFDL-ESM2M'!$L20,'GFDL-ESM2G'!$L20,'HadGEM2-ES'!$L20,'HadGEM2-CC'!$L20,inmcm4!$L20,'IPSL-CM5A-LR'!$L20,'IPSL-CM5A-MR'!$L20,'IPSL-MC5B-LR'!$L20,MIROC5!$L20,'MIROC-ESM'!$L20,'MIROC-ESM-CHEM'!$L20,'MRI-CGCM3'!$L20,'NorESM1-M'!$L20)</f>
        <v>240.12657110000001</v>
      </c>
      <c r="V21" s="51">
        <f>MAX('bcc-csm-1'!$M20,'bcc-csm1-1-m'!$M20,'BNU-ESM'!$M20,CanESM2!$M20,CCSM4!$M20,'CNRM-CM5'!$M20,'CSIRO-Mk3-6-0'!$M20,'GFDL-ESM2M'!$M20,'GFDL-ESM2G'!$M20,'HadGEM2-ES'!$M20,'HadGEM2-CC'!$M20,inmcm4!$M20,'IPSL-CM5A-LR'!$M20,'IPSL-CM5A-MR'!$M20,'IPSL-MC5B-LR'!$M20,MIROC5!$M20,'MIROC-ESM'!$M20,'MIROC-ESM-CHEM'!$M20,'MRI-CGCM3'!$M20,'NorESM1-M'!$M20)</f>
        <v>0.39609725899999998</v>
      </c>
      <c r="W21" s="10">
        <f>STDEV('bcc-csm-1'!$H20,'bcc-csm1-1-m'!$H20,'BNU-ESM'!$H20,CanESM2!$H20,CCSM4!$H20,'CNRM-CM5'!$H20,'CSIRO-Mk3-6-0'!$H20,'GFDL-ESM2M'!$H20,'GFDL-ESM2G'!$H20,'HadGEM2-ES'!$H20,'HadGEM2-CC'!$H20,inmcm4!$H20,'IPSL-CM5A-LR'!$H20,'IPSL-CM5A-MR'!$H20,'IPSL-MC5B-LR'!$H20,MIROC5!$H20,'MIROC-ESM'!$H20,'MIROC-ESM-CHEM'!$H20,'MRI-CGCM3'!$H20,'NorESM1-M'!$H20)</f>
        <v>76.180247920278575</v>
      </c>
      <c r="X21" s="10">
        <f>STDEV('bcc-csm-1'!$I20,'bcc-csm1-1-m'!$I20,'BNU-ESM'!$I20,CanESM2!$I20,CCSM4!$I20,'CNRM-CM5'!$I20,'CSIRO-Mk3-6-0'!$I20,'GFDL-ESM2M'!$I20,'GFDL-ESM2G'!$I20,'HadGEM2-ES'!$I20,'HadGEM2-CC'!$I20,inmcm4!$I20,'IPSL-CM5A-LR'!$I20,'IPSL-CM5A-MR'!$I20,'IPSL-MC5B-LR'!$I20,MIROC5!$I20,'MIROC-ESM'!$I20,'MIROC-ESM-CHEM'!$I20,'MRI-CGCM3'!$I20,'NorESM1-M'!$I20)</f>
        <v>37.126735735952572</v>
      </c>
      <c r="Y21" s="51">
        <f>STDEV('bcc-csm-1'!$J20,'bcc-csm1-1-m'!$J20,'BNU-ESM'!$J20,CanESM2!$J20,CCSM4!$J20,'CNRM-CM5'!$J20,'CSIRO-Mk3-6-0'!$J20,'GFDL-ESM2M'!$J20,'GFDL-ESM2G'!$J20,'HadGEM2-ES'!$J20,'HadGEM2-CC'!$J20,inmcm4!$J20,'IPSL-CM5A-LR'!$J20,'IPSL-CM5A-MR'!$J20,'IPSL-MC5B-LR'!$J20,MIROC5!$J20,'MIROC-ESM'!$J20,'MIROC-ESM-CHEM'!$J20,'MRI-CGCM3'!$J20,'NorESM1-M'!$J20)</f>
        <v>8.2185058951725301E-2</v>
      </c>
      <c r="Z21" s="10">
        <f>STDEV('bcc-csm-1'!$K20,'bcc-csm1-1-m'!$K20,'BNU-ESM'!$K20,CanESM2!$K20,CCSM4!$K20,'CNRM-CM5'!$K20,'CSIRO-Mk3-6-0'!$K20,'GFDL-ESM2M'!$K20,'GFDL-ESM2G'!$K20,'HadGEM2-ES'!$K20,'HadGEM2-CC'!$K20,inmcm4!$K20,'IPSL-CM5A-LR'!$K20,'IPSL-CM5A-MR'!$K20,'IPSL-MC5B-LR'!$K20,MIROC5!$K20,'MIROC-ESM'!$K20,'MIROC-ESM-CHEM'!$K20,'MRI-CGCM3'!$K20,'NorESM1-M'!$K20)</f>
        <v>124.67282614662317</v>
      </c>
      <c r="AA21" s="10">
        <f>STDEV('bcc-csm-1'!$L20,'bcc-csm1-1-m'!$L20,'BNU-ESM'!$L20,CanESM2!$L20,CCSM4!$L20,'CNRM-CM5'!$L20,'CSIRO-Mk3-6-0'!$L20,'GFDL-ESM2M'!$L20,'GFDL-ESM2G'!$L20,'HadGEM2-ES'!$L20,'HadGEM2-CC'!$L20,inmcm4!$L20,'IPSL-CM5A-LR'!$L20,'IPSL-CM5A-MR'!$L20,'IPSL-MC5B-LR'!$L20,MIROC5!$L20,'MIROC-ESM'!$L20,'MIROC-ESM-CHEM'!$L20,'MRI-CGCM3'!$L20,'NorESM1-M'!$L20)</f>
        <v>62.59275649554646</v>
      </c>
      <c r="AB21" s="51">
        <f>STDEV('bcc-csm-1'!$M20,'bcc-csm1-1-m'!$M20,'BNU-ESM'!$M20,CanESM2!$M20,CCSM4!$M20,'CNRM-CM5'!$M20,'CSIRO-Mk3-6-0'!$M20,'GFDL-ESM2M'!$M20,'GFDL-ESM2G'!$M20,'HadGEM2-ES'!$M20,'HadGEM2-CC'!$M20,inmcm4!$M20,'IPSL-CM5A-LR'!$M20,'IPSL-CM5A-MR'!$M20,'IPSL-MC5B-LR'!$M20,MIROC5!$M20,'MIROC-ESM'!$M20,'MIROC-ESM-CHEM'!$M20,'MRI-CGCM3'!$M20,'NorESM1-M'!$M20)</f>
        <v>0.11548346560176208</v>
      </c>
      <c r="AC21" s="10">
        <f t="shared" ref="AC21:AH21" si="50">E21-(3*W21)</f>
        <v>-17.518590677335737</v>
      </c>
      <c r="AD21" s="10">
        <f t="shared" si="50"/>
        <v>-30.98478840400773</v>
      </c>
      <c r="AE21" s="51">
        <f t="shared" si="50"/>
        <v>-0.13631197079127094</v>
      </c>
      <c r="AF21" s="10">
        <f t="shared" si="50"/>
        <v>-25.156536749869531</v>
      </c>
      <c r="AG21" s="10">
        <f t="shared" si="50"/>
        <v>-37.491087421639378</v>
      </c>
      <c r="AH21" s="54">
        <f t="shared" si="50"/>
        <v>-0.13701899800628625</v>
      </c>
      <c r="AI21" s="10">
        <f t="shared" ref="AI21:AN21" si="51">E21+(3*W21)</f>
        <v>439.56289684433568</v>
      </c>
      <c r="AJ21" s="10">
        <f t="shared" si="51"/>
        <v>191.77562601170771</v>
      </c>
      <c r="AK21" s="54">
        <f t="shared" si="51"/>
        <v>0.35679838291908089</v>
      </c>
      <c r="AL21" s="10">
        <f t="shared" si="51"/>
        <v>722.88042012986944</v>
      </c>
      <c r="AM21" s="10">
        <f t="shared" si="51"/>
        <v>338.0654515516394</v>
      </c>
      <c r="AN21" s="54">
        <f t="shared" si="51"/>
        <v>0.55588179560428619</v>
      </c>
      <c r="AO21" s="10">
        <f>AVERAGE('bcc-csm-1'!$E20,'bcc-csm1-1-m'!$E20,'BNU-ESM'!$E20,CanESM2!$E20,CCSM4!$E20,'CNRM-CM5'!$E20,'CSIRO-Mk3-6-0'!$E20,'GFDL-ESM2M'!$E20,'GFDL-ESM2G'!$E20,'HadGEM2-ES'!$E20,'HadGEM2-CC'!$E20,inmcm4!$E20,'IPSL-CM5A-LR'!$E20,'IPSL-CM5A-MR'!$E20,'IPSL-MC5B-LR'!$E20,MIROC5!$E20,'MIROC-ESM'!$E20,'MIROC-ESM-CHEM'!$E20,'MRI-CGCM3'!$E20,'NorESM1-M'!$E20)</f>
        <v>1834.0765261499996</v>
      </c>
      <c r="AP21" s="10">
        <f>AVERAGE('bcc-csm-1'!$F20,'bcc-csm1-1-m'!$F20,'BNU-ESM'!$F20,CanESM2!$F20,CCSM4!$F20,'CNRM-CM5'!$F20,'CSIRO-Mk3-6-0'!$F20,'GFDL-ESM2M'!$F20,'GFDL-ESM2G'!$F20,'HadGEM2-ES'!$F20,'HadGEM2-CC'!$F20,inmcm4!$F20,'IPSL-CM5A-LR'!$F20,'IPSL-CM5A-MR'!$F20,'IPSL-MC5B-LR'!$F20,MIROC5!$F20,'MIROC-ESM'!$F20,'MIROC-ESM-CHEM'!$F20,'MRI-CGCM3'!$F20,'NorESM1-M'!$F20)</f>
        <v>139.428853355</v>
      </c>
      <c r="AQ21" s="17">
        <f>AVERAGE('bcc-csm-1'!$G20,'bcc-csm1-1-m'!$G20,'BNU-ESM'!$G20,CanESM2!$G20,CCSM4!$G20,'CNRM-CM5'!$G20,'CSIRO-Mk3-6-0'!$G20,'GFDL-ESM2M'!$G20,'GFDL-ESM2G'!$G20,'HadGEM2-ES'!$G20,'HadGEM2-CC'!$G20,inmcm4!$G20,'IPSL-CM5A-LR'!$G20,'IPSL-CM5A-MR'!$G20,'IPSL-MC5B-LR'!$G20,MIROC5!$G20,'MIROC-ESM'!$G20,'MIROC-ESM-CHEM'!$G20,'MRI-CGCM3'!$G20,'NorESM1-M'!$G20)</f>
        <v>0.93573785995999992</v>
      </c>
      <c r="AR21" s="58">
        <f t="shared" si="12"/>
        <v>0.11505635128893284</v>
      </c>
      <c r="AS21" s="56">
        <f t="shared" si="13"/>
        <v>0.57660532141905452</v>
      </c>
      <c r="AT21" s="60">
        <f t="shared" si="14"/>
        <v>0.1178141985925605</v>
      </c>
      <c r="AU21" s="56">
        <f t="shared" si="15"/>
        <v>0.19021122440420371</v>
      </c>
      <c r="AV21" s="56">
        <f t="shared" si="16"/>
        <v>1.0778772000824937</v>
      </c>
      <c r="AW21" s="60">
        <f t="shared" si="17"/>
        <v>0.22381417676949883</v>
      </c>
    </row>
    <row r="22" spans="1:49" ht="12.75" x14ac:dyDescent="0.35">
      <c r="A22" s="7" t="str">
        <f>IF(AND(B22='bcc-csm-1'!C21, B22='bcc-csm1-1-m'!C21,B22='BNU-ESM'!C21, B22=CanESM2!C21, B22=CCSM4!C21, B22='CNRM-CM5'!C21, B22='CSIRO-Mk3-6-0'!C21, B22='GFDL-ESM2M'!C21, B22='GFDL-ESM2G'!C21, B22='HadGEM2-ES'!C21, B22='HadGEM2-CC'!C21, B22=inmcm4!C21, B22='IPSL-CM5A-LR'!C21, B22='IPSL-CM5A-MR'!C21, B22='IPSL-MC5B-LR'!C21, B22=MIROC5!C21, B22='MIROC-ESM'!C21, B22='MIROC-ESM-CHEM'!C21, B22='MRI-CGCM3'!C21, B22='NorESM1-M'!C21), "Yes", "No")</f>
        <v>Yes</v>
      </c>
      <c r="B22" s="7">
        <v>27035</v>
      </c>
      <c r="C22" s="7" t="str">
        <f>VLOOKUP(B22, 'County name'!$A$2:$B$89, 2, FALSE)</f>
        <v>Crow Wing</v>
      </c>
      <c r="D22" s="8" t="s">
        <v>97</v>
      </c>
      <c r="E22" s="10">
        <f>AVERAGE('bcc-csm-1'!$H21,'bcc-csm1-1-m'!$H21,'BNU-ESM'!$H21,CanESM2!$H21,CCSM4!$H21,'CNRM-CM5'!$H21,'CSIRO-Mk3-6-0'!$H21,'GFDL-ESM2M'!$H21,'GFDL-ESM2G'!$H21,'HadGEM2-ES'!$H21,'HadGEM2-CC'!$H21,inmcm4!$H21,'IPSL-CM5A-LR'!$H21,'IPSL-CM5A-MR'!$H21,'IPSL-MC5B-LR'!$H21,MIROC5!$H21,'MIROC-ESM'!$H21,'MIROC-ESM-CHEM'!$H21,'MRI-CGCM3'!$H21,'NorESM1-M'!$H21)</f>
        <v>196.2273606535</v>
      </c>
      <c r="F22" s="10">
        <f>AVERAGE('bcc-csm-1'!$I21,'bcc-csm1-1-m'!$I21,'BNU-ESM'!$I21,CanESM2!$I21,CCSM4!$I21,'CNRM-CM5'!$I21,'CSIRO-Mk3-6-0'!$I21,'GFDL-ESM2M'!$I21,'GFDL-ESM2G'!$I21,'HadGEM2-ES'!$I21,'HadGEM2-CC'!$I21,inmcm4!$I21,'IPSL-CM5A-LR'!$I21,'IPSL-CM5A-MR'!$I21,'IPSL-MC5B-LR'!$I21,MIROC5!$I21,'MIROC-ESM'!$I21,'MIROC-ESM-CHEM'!$I21,'MRI-CGCM3'!$I21,'NorESM1-M'!$I21)</f>
        <v>53.479726176</v>
      </c>
      <c r="G22" s="51">
        <f>AVERAGE('bcc-csm-1'!$J21,'bcc-csm1-1-m'!$J21,'BNU-ESM'!$J21,CanESM2!$J21,CCSM4!$J21,'CNRM-CM5'!$J21,'CSIRO-Mk3-6-0'!$J21,'GFDL-ESM2M'!$J21,'GFDL-ESM2G'!$J21,'HadGEM2-ES'!$J21,'HadGEM2-CC'!$J21,inmcm4!$J21,'IPSL-CM5A-LR'!$J21,'IPSL-CM5A-MR'!$J21,'IPSL-MC5B-LR'!$J21,MIROC5!$J21,'MIROC-ESM'!$J21,'MIROC-ESM-CHEM'!$J21,'MRI-CGCM3'!$J21,'NorESM1-M'!$J21)</f>
        <v>8.7008434320700018E-2</v>
      </c>
      <c r="H22" s="10">
        <f>AVERAGE('bcc-csm-1'!$K21,'bcc-csm1-1-m'!$K21,'BNU-ESM'!$K21,CanESM2!$K21,CCSM4!$K21,'CNRM-CM5'!$K21,'CSIRO-Mk3-6-0'!$K21,'GFDL-ESM2M'!$K21,'GFDL-ESM2G'!$K21,'HadGEM2-ES'!$K21,'HadGEM2-CC'!$K21,inmcm4!$K21,'IPSL-CM5A-LR'!$K21,'IPSL-CM5A-MR'!$K21,'IPSL-MC5B-LR'!$K21,MIROC5!$K21,'MIROC-ESM'!$K21,'MIROC-ESM-CHEM'!$K21,'MRI-CGCM3'!$K21,'NorESM1-M'!$K21)</f>
        <v>324.53049760499999</v>
      </c>
      <c r="I22" s="10">
        <f>AVERAGE('bcc-csm-1'!$L21,'bcc-csm1-1-m'!$L21,'BNU-ESM'!$L21,CanESM2!$L21,CCSM4!$L21,'CNRM-CM5'!$L21,'CSIRO-Mk3-6-0'!$L21,'GFDL-ESM2M'!$L21,'GFDL-ESM2G'!$L21,'HadGEM2-ES'!$L21,'HadGEM2-CC'!$L21,inmcm4!$L21,'IPSL-CM5A-LR'!$L21,'IPSL-CM5A-MR'!$L21,'IPSL-MC5B-LR'!$L21,MIROC5!$L21,'MIROC-ESM'!$L21,'MIROC-ESM-CHEM'!$L21,'MRI-CGCM3'!$L21,'NorESM1-M'!$L21)</f>
        <v>99.978209334500022</v>
      </c>
      <c r="J22" s="51">
        <f>AVERAGE('bcc-csm-1'!$M21,'bcc-csm1-1-m'!$M21,'BNU-ESM'!$M21,CanESM2!$M21,CCSM4!$M21,'CNRM-CM5'!$M21,'CSIRO-Mk3-6-0'!$M21,'GFDL-ESM2M'!$M21,'GFDL-ESM2G'!$M21,'HadGEM2-ES'!$M21,'HadGEM2-CC'!$M21,inmcm4!$M21,'IPSL-CM5A-LR'!$M21,'IPSL-CM5A-MR'!$M21,'IPSL-MC5B-LR'!$M21,MIROC5!$M21,'MIROC-ESM'!$M21,'MIROC-ESM-CHEM'!$M21,'MRI-CGCM3'!$M21,'NorESM1-M'!$M21)</f>
        <v>0.16666070602009997</v>
      </c>
      <c r="K22" s="10">
        <f>MIN('bcc-csm-1'!$H21,'bcc-csm1-1-m'!$H21,'BNU-ESM'!$H21,CanESM2!$H21,CCSM4!$H21,'CNRM-CM5'!$H21,'CSIRO-Mk3-6-0'!$H21,'GFDL-ESM2M'!$H21,'GFDL-ESM2G'!$H21,'HadGEM2-ES'!$H21,'HadGEM2-CC'!$H21,inmcm4!$H21,'IPSL-CM5A-LR'!$H21,'IPSL-CM5A-MR'!$H21,'IPSL-MC5B-LR'!$H21,MIROC5!$H21,'MIROC-ESM'!$H21,'MIROC-ESM-CHEM'!$H21,'MRI-CGCM3'!$H21,'NorESM1-M'!$H21)</f>
        <v>23.773494410000001</v>
      </c>
      <c r="L22" s="10">
        <f>MIN('bcc-csm-1'!$I21,'bcc-csm1-1-m'!$I21,'BNU-ESM'!$I21,CanESM2!$I21,CCSM4!$I21,'CNRM-CM5'!$I21,'CSIRO-Mk3-6-0'!$I21,'GFDL-ESM2M'!$I21,'GFDL-ESM2G'!$I21,'HadGEM2-ES'!$I21,'HadGEM2-CC'!$I21,inmcm4!$I21,'IPSL-CM5A-LR'!$I21,'IPSL-CM5A-MR'!$I21,'IPSL-MC5B-LR'!$I21,MIROC5!$I21,'MIROC-ESM'!$I21,'MIROC-ESM-CHEM'!$I21,'MRI-CGCM3'!$I21,'NorESM1-M'!$I21)</f>
        <v>-14.89041991</v>
      </c>
      <c r="M22" s="51">
        <f>MIN('bcc-csm-1'!$J21,'bcc-csm1-1-m'!$J21,'BNU-ESM'!$J21,CanESM2!$J21,CCSM4!$J21,'CNRM-CM5'!$J21,'CSIRO-Mk3-6-0'!$J21,'GFDL-ESM2M'!$J21,'GFDL-ESM2G'!$J21,'HadGEM2-ES'!$J21,'HadGEM2-CC'!$J21,inmcm4!$J21,'IPSL-CM5A-LR'!$J21,'IPSL-CM5A-MR'!$J21,'IPSL-MC5B-LR'!$J21,MIROC5!$J21,'MIROC-ESM'!$J21,'MIROC-ESM-CHEM'!$J21,'MRI-CGCM3'!$J21,'NorESM1-M'!$J21)</f>
        <v>-8.2484259840000004E-2</v>
      </c>
      <c r="N22" s="10">
        <f>MIN('bcc-csm-1'!$K21,'bcc-csm1-1-m'!$K21,'BNU-ESM'!$K21,CanESM2!$K21,CCSM4!$K21,'CNRM-CM5'!$K21,'CSIRO-Mk3-6-0'!$K21,'GFDL-ESM2M'!$K21,'GFDL-ESM2G'!$K21,'HadGEM2-ES'!$K21,'HadGEM2-CC'!$K21,inmcm4!$K21,'IPSL-CM5A-LR'!$K21,'IPSL-CM5A-MR'!$K21,'IPSL-MC5B-LR'!$K21,MIROC5!$K21,'MIROC-ESM'!$K21,'MIROC-ESM-CHEM'!$K21,'MRI-CGCM3'!$K21,'NorESM1-M'!$K21)</f>
        <v>118.1888885</v>
      </c>
      <c r="O22" s="10">
        <f>MIN('bcc-csm-1'!$L21,'bcc-csm1-1-m'!$L21,'BNU-ESM'!$L21,CanESM2!$L21,CCSM4!$L21,'CNRM-CM5'!$L21,'CSIRO-Mk3-6-0'!$L21,'GFDL-ESM2M'!$L21,'GFDL-ESM2G'!$L21,'HadGEM2-ES'!$L21,'HadGEM2-CC'!$L21,inmcm4!$L21,'IPSL-CM5A-LR'!$L21,'IPSL-CM5A-MR'!$L21,'IPSL-MC5B-LR'!$L21,MIROC5!$L21,'MIROC-ESM'!$L21,'MIROC-ESM-CHEM'!$L21,'MRI-CGCM3'!$L21,'NorESM1-M'!$L21)</f>
        <v>7.1931212899999997</v>
      </c>
      <c r="P22" s="51">
        <f>MIN('bcc-csm-1'!$M21,'bcc-csm1-1-m'!$M21,'BNU-ESM'!$M21,CanESM2!$M21,CCSM4!$M21,'CNRM-CM5'!$M21,'CSIRO-Mk3-6-0'!$M21,'GFDL-ESM2M'!$M21,'GFDL-ESM2G'!$M21,'HadGEM2-ES'!$M21,'HadGEM2-CC'!$M21,inmcm4!$M21,'IPSL-CM5A-LR'!$M21,'IPSL-CM5A-MR'!$M21,'IPSL-MC5B-LR'!$M21,MIROC5!$M21,'MIROC-ESM'!$M21,'MIROC-ESM-CHEM'!$M21,'MRI-CGCM3'!$M21,'NorESM1-M'!$M21)</f>
        <v>-1.3314724409999999E-2</v>
      </c>
      <c r="Q22" s="10">
        <f>MAX('bcc-csm-1'!$H21,'bcc-csm1-1-m'!$H21,'BNU-ESM'!$H21,CanESM2!$H21,CCSM4!$H21,'CNRM-CM5'!$H21,'CSIRO-Mk3-6-0'!$H21,'GFDL-ESM2M'!$H21,'GFDL-ESM2G'!$H21,'HadGEM2-ES'!$H21,'HadGEM2-CC'!$H21,inmcm4!$H21,'IPSL-CM5A-LR'!$H21,'IPSL-CM5A-MR'!$H21,'IPSL-MC5B-LR'!$H21,MIROC5!$H21,'MIROC-ESM'!$H21,'MIROC-ESM-CHEM'!$H21,'MRI-CGCM3'!$H21,'NorESM1-M'!$H21)</f>
        <v>317.07852989999998</v>
      </c>
      <c r="R22" s="10">
        <f>MAX('bcc-csm-1'!$I21,'bcc-csm1-1-m'!$I21,'BNU-ESM'!$I21,CanESM2!$I21,CCSM4!$I21,'CNRM-CM5'!$I21,'CSIRO-Mk3-6-0'!$I21,'GFDL-ESM2M'!$I21,'GFDL-ESM2G'!$I21,'HadGEM2-ES'!$I21,'HadGEM2-CC'!$I21,inmcm4!$I21,'IPSL-CM5A-LR'!$I21,'IPSL-CM5A-MR'!$I21,'IPSL-MC5B-LR'!$I21,MIROC5!$I21,'MIROC-ESM'!$I21,'MIROC-ESM-CHEM'!$I21,'MRI-CGCM3'!$I21,'NorESM1-M'!$I21)</f>
        <v>99.925140519999999</v>
      </c>
      <c r="S22" s="51">
        <f>MAX('bcc-csm-1'!$J21,'bcc-csm1-1-m'!$J21,'BNU-ESM'!$J21,CanESM2!$J21,CCSM4!$J21,'CNRM-CM5'!$J21,'CSIRO-Mk3-6-0'!$J21,'GFDL-ESM2M'!$J21,'GFDL-ESM2G'!$J21,'HadGEM2-ES'!$J21,'HadGEM2-CC'!$J21,inmcm4!$J21,'IPSL-CM5A-LR'!$J21,'IPSL-CM5A-MR'!$J21,'IPSL-MC5B-LR'!$J21,MIROC5!$J21,'MIROC-ESM'!$J21,'MIROC-ESM-CHEM'!$J21,'MRI-CGCM3'!$J21,'NorESM1-M'!$J21)</f>
        <v>0.206833823</v>
      </c>
      <c r="T22" s="10">
        <f>MAX('bcc-csm-1'!$K21,'bcc-csm1-1-m'!$K21,'BNU-ESM'!$K21,CanESM2!$K21,CCSM4!$K21,'CNRM-CM5'!$K21,'CSIRO-Mk3-6-0'!$K21,'GFDL-ESM2M'!$K21,'GFDL-ESM2G'!$K21,'HadGEM2-ES'!$K21,'HadGEM2-CC'!$K21,inmcm4!$K21,'IPSL-CM5A-LR'!$K21,'IPSL-CM5A-MR'!$K21,'IPSL-MC5B-LR'!$K21,MIROC5!$K21,'MIROC-ESM'!$K21,'MIROC-ESM-CHEM'!$K21,'MRI-CGCM3'!$K21,'NorESM1-M'!$K21)</f>
        <v>522.34246380000002</v>
      </c>
      <c r="U22" s="10">
        <f>MAX('bcc-csm-1'!$L21,'bcc-csm1-1-m'!$L21,'BNU-ESM'!$L21,CanESM2!$L21,CCSM4!$L21,'CNRM-CM5'!$L21,'CSIRO-Mk3-6-0'!$L21,'GFDL-ESM2M'!$L21,'GFDL-ESM2G'!$L21,'HadGEM2-ES'!$L21,'HadGEM2-CC'!$L21,inmcm4!$L21,'IPSL-CM5A-LR'!$L21,'IPSL-CM5A-MR'!$L21,'IPSL-MC5B-LR'!$L21,MIROC5!$L21,'MIROC-ESM'!$L21,'MIROC-ESM-CHEM'!$L21,'MRI-CGCM3'!$L21,'NorESM1-M'!$L21)</f>
        <v>188.76168039999999</v>
      </c>
      <c r="V22" s="51">
        <f>MAX('bcc-csm-1'!$M21,'bcc-csm1-1-m'!$M21,'BNU-ESM'!$M21,CanESM2!$M21,CCSM4!$M21,'CNRM-CM5'!$M21,'CSIRO-Mk3-6-0'!$M21,'GFDL-ESM2M'!$M21,'GFDL-ESM2G'!$M21,'HadGEM2-ES'!$M21,'HadGEM2-CC'!$M21,inmcm4!$M21,'IPSL-CM5A-LR'!$M21,'IPSL-CM5A-MR'!$M21,'IPSL-MC5B-LR'!$M21,MIROC5!$M21,'MIROC-ESM'!$M21,'MIROC-ESM-CHEM'!$M21,'MRI-CGCM3'!$M21,'NorESM1-M'!$M21)</f>
        <v>0.3721529629</v>
      </c>
      <c r="W22" s="10">
        <f>STDEV('bcc-csm-1'!$H21,'bcc-csm1-1-m'!$H21,'BNU-ESM'!$H21,CanESM2!$H21,CCSM4!$H21,'CNRM-CM5'!$H21,'CSIRO-Mk3-6-0'!$H21,'GFDL-ESM2M'!$H21,'GFDL-ESM2G'!$H21,'HadGEM2-ES'!$H21,'HadGEM2-CC'!$H21,inmcm4!$H21,'IPSL-CM5A-LR'!$H21,'IPSL-CM5A-MR'!$H21,'IPSL-MC5B-LR'!$H21,MIROC5!$H21,'MIROC-ESM'!$H21,'MIROC-ESM-CHEM'!$H21,'MRI-CGCM3'!$H21,'NorESM1-M'!$H21)</f>
        <v>78.011885657361034</v>
      </c>
      <c r="X22" s="10">
        <f>STDEV('bcc-csm-1'!$I21,'bcc-csm1-1-m'!$I21,'BNU-ESM'!$I21,CanESM2!$I21,CCSM4!$I21,'CNRM-CM5'!$I21,'CSIRO-Mk3-6-0'!$I21,'GFDL-ESM2M'!$I21,'GFDL-ESM2G'!$I21,'HadGEM2-ES'!$I21,'HadGEM2-CC'!$I21,inmcm4!$I21,'IPSL-CM5A-LR'!$I21,'IPSL-CM5A-MR'!$I21,'IPSL-MC5B-LR'!$I21,MIROC5!$I21,'MIROC-ESM'!$I21,'MIROC-ESM-CHEM'!$I21,'MRI-CGCM3'!$I21,'NorESM1-M'!$I21)</f>
        <v>27.003843019099659</v>
      </c>
      <c r="Y22" s="51">
        <f>STDEV('bcc-csm-1'!$J21,'bcc-csm1-1-m'!$J21,'BNU-ESM'!$J21,CanESM2!$J21,CCSM4!$J21,'CNRM-CM5'!$J21,'CSIRO-Mk3-6-0'!$J21,'GFDL-ESM2M'!$J21,'GFDL-ESM2G'!$J21,'HadGEM2-ES'!$J21,'HadGEM2-CC'!$J21,inmcm4!$J21,'IPSL-CM5A-LR'!$J21,'IPSL-CM5A-MR'!$J21,'IPSL-MC5B-LR'!$J21,MIROC5!$J21,'MIROC-ESM'!$J21,'MIROC-ESM-CHEM'!$J21,'MRI-CGCM3'!$J21,'NorESM1-M'!$J21)</f>
        <v>6.3399912991282975E-2</v>
      </c>
      <c r="Z22" s="10">
        <f>STDEV('bcc-csm-1'!$K21,'bcc-csm1-1-m'!$K21,'BNU-ESM'!$K21,CanESM2!$K21,CCSM4!$K21,'CNRM-CM5'!$K21,'CSIRO-Mk3-6-0'!$K21,'GFDL-ESM2M'!$K21,'GFDL-ESM2G'!$K21,'HadGEM2-ES'!$K21,'HadGEM2-CC'!$K21,inmcm4!$K21,'IPSL-CM5A-LR'!$K21,'IPSL-CM5A-MR'!$K21,'IPSL-MC5B-LR'!$K21,MIROC5!$K21,'MIROC-ESM'!$K21,'MIROC-ESM-CHEM'!$K21,'MRI-CGCM3'!$K21,'NorESM1-M'!$K21)</f>
        <v>122.59963632210936</v>
      </c>
      <c r="AA22" s="10">
        <f>STDEV('bcc-csm-1'!$L21,'bcc-csm1-1-m'!$L21,'BNU-ESM'!$L21,CanESM2!$L21,CCSM4!$L21,'CNRM-CM5'!$L21,'CSIRO-Mk3-6-0'!$L21,'GFDL-ESM2M'!$L21,'GFDL-ESM2G'!$L21,'HadGEM2-ES'!$L21,'HadGEM2-CC'!$L21,inmcm4!$L21,'IPSL-CM5A-LR'!$L21,'IPSL-CM5A-MR'!$L21,'IPSL-MC5B-LR'!$L21,MIROC5!$L21,'MIROC-ESM'!$L21,'MIROC-ESM-CHEM'!$L21,'MRI-CGCM3'!$L21,'NorESM1-M'!$L21)</f>
        <v>54.891840366116526</v>
      </c>
      <c r="AB22" s="51">
        <f>STDEV('bcc-csm-1'!$M21,'bcc-csm1-1-m'!$M21,'BNU-ESM'!$M21,CanESM2!$M21,CCSM4!$M21,'CNRM-CM5'!$M21,'CSIRO-Mk3-6-0'!$M21,'GFDL-ESM2M'!$M21,'GFDL-ESM2G'!$M21,'HadGEM2-ES'!$M21,'HadGEM2-CC'!$M21,inmcm4!$M21,'IPSL-CM5A-LR'!$M21,'IPSL-CM5A-MR'!$M21,'IPSL-MC5B-LR'!$M21,MIROC5!$M21,'MIROC-ESM'!$M21,'MIROC-ESM-CHEM'!$M21,'MRI-CGCM3'!$M21,'NorESM1-M'!$M21)</f>
        <v>0.10644456708920649</v>
      </c>
      <c r="AC22" s="10">
        <f t="shared" ref="AC22:AH22" si="52">E22-(3*W22)</f>
        <v>-37.808296318583103</v>
      </c>
      <c r="AD22" s="10">
        <f t="shared" si="52"/>
        <v>-27.531802881298972</v>
      </c>
      <c r="AE22" s="51">
        <f t="shared" si="52"/>
        <v>-0.10319130465314891</v>
      </c>
      <c r="AF22" s="10">
        <f t="shared" si="52"/>
        <v>-43.268411361328106</v>
      </c>
      <c r="AG22" s="10">
        <f t="shared" si="52"/>
        <v>-64.697311763849555</v>
      </c>
      <c r="AH22" s="54">
        <f t="shared" si="52"/>
        <v>-0.15267299524751954</v>
      </c>
      <c r="AI22" s="10">
        <f t="shared" ref="AI22:AN22" si="53">E22+(3*W22)</f>
        <v>430.26301762558307</v>
      </c>
      <c r="AJ22" s="10">
        <f t="shared" si="53"/>
        <v>134.49125523329897</v>
      </c>
      <c r="AK22" s="54">
        <f t="shared" si="53"/>
        <v>0.27720817329454894</v>
      </c>
      <c r="AL22" s="10">
        <f t="shared" si="53"/>
        <v>692.32940657132804</v>
      </c>
      <c r="AM22" s="10">
        <f t="shared" si="53"/>
        <v>264.65373043284961</v>
      </c>
      <c r="AN22" s="54">
        <f t="shared" si="53"/>
        <v>0.48599440728771948</v>
      </c>
      <c r="AO22" s="10">
        <f>AVERAGE('bcc-csm-1'!$E21,'bcc-csm1-1-m'!$E21,'BNU-ESM'!$E21,CanESM2!$E21,CCSM4!$E21,'CNRM-CM5'!$E21,'CSIRO-Mk3-6-0'!$E21,'GFDL-ESM2M'!$E21,'GFDL-ESM2G'!$E21,'HadGEM2-ES'!$E21,'HadGEM2-CC'!$E21,inmcm4!$E21,'IPSL-CM5A-LR'!$E21,'IPSL-CM5A-MR'!$E21,'IPSL-MC5B-LR'!$E21,MIROC5!$E21,'MIROC-ESM'!$E21,'MIROC-ESM-CHEM'!$E21,'MRI-CGCM3'!$E21,'NorESM1-M'!$E21)</f>
        <v>1542.1675300000004</v>
      </c>
      <c r="AP22" s="10">
        <f>AVERAGE('bcc-csm-1'!$F21,'bcc-csm1-1-m'!$F21,'BNU-ESM'!$F21,CanESM2!$F21,CCSM4!$F21,'CNRM-CM5'!$F21,'CSIRO-Mk3-6-0'!$F21,'GFDL-ESM2M'!$F21,'GFDL-ESM2G'!$F21,'HadGEM2-ES'!$F21,'HadGEM2-CC'!$F21,inmcm4!$F21,'IPSL-CM5A-LR'!$F21,'IPSL-CM5A-MR'!$F21,'IPSL-MC5B-LR'!$F21,MIROC5!$F21,'MIROC-ESM'!$F21,'MIROC-ESM-CHEM'!$F21,'MRI-CGCM3'!$F21,'NorESM1-M'!$F21)</f>
        <v>76.73156965150001</v>
      </c>
      <c r="AQ22" s="17">
        <f>AVERAGE('bcc-csm-1'!$G21,'bcc-csm1-1-m'!$G21,'BNU-ESM'!$G21,CanESM2!$G21,CCSM4!$G21,'CNRM-CM5'!$G21,'CSIRO-Mk3-6-0'!$G21,'GFDL-ESM2M'!$G21,'GFDL-ESM2G'!$G21,'HadGEM2-ES'!$G21,'HadGEM2-CC'!$G21,inmcm4!$G21,'IPSL-CM5A-LR'!$G21,'IPSL-CM5A-MR'!$G21,'IPSL-MC5B-LR'!$G21,MIROC5!$G21,'MIROC-ESM'!$G21,'MIROC-ESM-CHEM'!$G21,'MRI-CGCM3'!$G21,'NorESM1-M'!$G21)</f>
        <v>0.82518599044999996</v>
      </c>
      <c r="AR22" s="58">
        <f t="shared" si="12"/>
        <v>0.12724127362057736</v>
      </c>
      <c r="AS22" s="56">
        <f t="shared" si="13"/>
        <v>0.69697161701363075</v>
      </c>
      <c r="AT22" s="60">
        <f t="shared" si="14"/>
        <v>0.10544099794187195</v>
      </c>
      <c r="AU22" s="56">
        <f t="shared" si="15"/>
        <v>0.21043790074156205</v>
      </c>
      <c r="AV22" s="56">
        <f t="shared" si="16"/>
        <v>1.3029605648441933</v>
      </c>
      <c r="AW22" s="60">
        <f t="shared" si="17"/>
        <v>0.2019674448535107</v>
      </c>
    </row>
    <row r="23" spans="1:49" ht="12.75" x14ac:dyDescent="0.35">
      <c r="A23" s="7" t="str">
        <f>IF(AND(B23='bcc-csm-1'!C22, B23='bcc-csm1-1-m'!C22,B23='BNU-ESM'!C22, B23=CanESM2!C22, B23=CCSM4!C22, B23='CNRM-CM5'!C22, B23='CSIRO-Mk3-6-0'!C22, B23='GFDL-ESM2M'!C22, B23='GFDL-ESM2G'!C22, B23='HadGEM2-ES'!C22, B23='HadGEM2-CC'!C22, B23=inmcm4!C22, B23='IPSL-CM5A-LR'!C22, B23='IPSL-CM5A-MR'!C22, B23='IPSL-MC5B-LR'!C22, B23=MIROC5!C22, B23='MIROC-ESM'!C22, B23='MIROC-ESM-CHEM'!C22, B23='MRI-CGCM3'!C22, B23='NorESM1-M'!C22), "Yes", "No")</f>
        <v>Yes</v>
      </c>
      <c r="B23" s="7">
        <v>27037</v>
      </c>
      <c r="C23" s="7" t="str">
        <f>VLOOKUP(B23, 'County name'!$A$2:$B$89, 2, FALSE)</f>
        <v>Dakota</v>
      </c>
      <c r="D23" s="8" t="s">
        <v>97</v>
      </c>
      <c r="E23" s="10">
        <f>AVERAGE('bcc-csm-1'!$H22,'bcc-csm1-1-m'!$H22,'BNU-ESM'!$H22,CanESM2!$H22,CCSM4!$H22,'CNRM-CM5'!$H22,'CSIRO-Mk3-6-0'!$H22,'GFDL-ESM2M'!$H22,'GFDL-ESM2G'!$H22,'HadGEM2-ES'!$H22,'HadGEM2-CC'!$H22,inmcm4!$H22,'IPSL-CM5A-LR'!$H22,'IPSL-CM5A-MR'!$H22,'IPSL-MC5B-LR'!$H22,MIROC5!$H22,'MIROC-ESM'!$H22,'MIROC-ESM-CHEM'!$H22,'MRI-CGCM3'!$H22,'NorESM1-M'!$H22)</f>
        <v>214.57567960599999</v>
      </c>
      <c r="F23" s="10">
        <f>AVERAGE('bcc-csm-1'!$I22,'bcc-csm1-1-m'!$I22,'BNU-ESM'!$I22,CanESM2!$I22,CCSM4!$I22,'CNRM-CM5'!$I22,'CSIRO-Mk3-6-0'!$I22,'GFDL-ESM2M'!$I22,'GFDL-ESM2G'!$I22,'HadGEM2-ES'!$I22,'HadGEM2-CC'!$I22,inmcm4!$I22,'IPSL-CM5A-LR'!$I22,'IPSL-CM5A-MR'!$I22,'IPSL-MC5B-LR'!$I22,MIROC5!$I22,'MIROC-ESM'!$I22,'MIROC-ESM-CHEM'!$I22,'MRI-CGCM3'!$I22,'NorESM1-M'!$I22)</f>
        <v>75.144253810999999</v>
      </c>
      <c r="G23" s="51">
        <f>AVERAGE('bcc-csm-1'!$J22,'bcc-csm1-1-m'!$J22,'BNU-ESM'!$J22,CanESM2!$J22,CCSM4!$J22,'CNRM-CM5'!$J22,'CSIRO-Mk3-6-0'!$J22,'GFDL-ESM2M'!$J22,'GFDL-ESM2G'!$J22,'HadGEM2-ES'!$J22,'HadGEM2-CC'!$J22,inmcm4!$J22,'IPSL-CM5A-LR'!$J22,'IPSL-CM5A-MR'!$J22,'IPSL-MC5B-LR'!$J22,MIROC5!$J22,'MIROC-ESM'!$J22,'MIROC-ESM-CHEM'!$J22,'MRI-CGCM3'!$J22,'NorESM1-M'!$J22)</f>
        <v>0.10744839451999996</v>
      </c>
      <c r="H23" s="10">
        <f>AVERAGE('bcc-csm-1'!$K22,'bcc-csm1-1-m'!$K22,'BNU-ESM'!$K22,CanESM2!$K22,CCSM4!$K22,'CNRM-CM5'!$K22,'CSIRO-Mk3-6-0'!$K22,'GFDL-ESM2M'!$K22,'GFDL-ESM2G'!$K22,'HadGEM2-ES'!$K22,'HadGEM2-CC'!$K22,inmcm4!$K22,'IPSL-CM5A-LR'!$K22,'IPSL-CM5A-MR'!$K22,'IPSL-MC5B-LR'!$K22,MIROC5!$K22,'MIROC-ESM'!$K22,'MIROC-ESM-CHEM'!$K22,'MRI-CGCM3'!$K22,'NorESM1-M'!$K22)</f>
        <v>350.77195748499992</v>
      </c>
      <c r="I23" s="10">
        <f>AVERAGE('bcc-csm-1'!$L22,'bcc-csm1-1-m'!$L22,'BNU-ESM'!$L22,CanESM2!$L22,CCSM4!$L22,'CNRM-CM5'!$L22,'CSIRO-Mk3-6-0'!$L22,'GFDL-ESM2M'!$L22,'GFDL-ESM2G'!$L22,'HadGEM2-ES'!$L22,'HadGEM2-CC'!$L22,inmcm4!$L22,'IPSL-CM5A-LR'!$L22,'IPSL-CM5A-MR'!$L22,'IPSL-MC5B-LR'!$L22,MIROC5!$L22,'MIROC-ESM'!$L22,'MIROC-ESM-CHEM'!$L22,'MRI-CGCM3'!$L22,'NorESM1-M'!$L22)</f>
        <v>141.81390148399998</v>
      </c>
      <c r="J23" s="51">
        <f>AVERAGE('bcc-csm-1'!$M22,'bcc-csm1-1-m'!$M22,'BNU-ESM'!$M22,CanESM2!$M22,CCSM4!$M22,'CNRM-CM5'!$M22,'CSIRO-Mk3-6-0'!$M22,'GFDL-ESM2M'!$M22,'GFDL-ESM2G'!$M22,'HadGEM2-ES'!$M22,'HadGEM2-CC'!$M22,inmcm4!$M22,'IPSL-CM5A-LR'!$M22,'IPSL-CM5A-MR'!$M22,'IPSL-MC5B-LR'!$M22,MIROC5!$M22,'MIROC-ESM'!$M22,'MIROC-ESM-CHEM'!$M22,'MRI-CGCM3'!$M22,'NorESM1-M'!$M22)</f>
        <v>0.19933627072255</v>
      </c>
      <c r="K23" s="10">
        <f>MIN('bcc-csm-1'!$H22,'bcc-csm1-1-m'!$H22,'BNU-ESM'!$H22,CanESM2!$H22,CCSM4!$H22,'CNRM-CM5'!$H22,'CSIRO-Mk3-6-0'!$H22,'GFDL-ESM2M'!$H22,'GFDL-ESM2G'!$H22,'HadGEM2-ES'!$H22,'HadGEM2-CC'!$H22,inmcm4!$H22,'IPSL-CM5A-LR'!$H22,'IPSL-CM5A-MR'!$H22,'IPSL-MC5B-LR'!$H22,MIROC5!$H22,'MIROC-ESM'!$H22,'MIROC-ESM-CHEM'!$H22,'MRI-CGCM3'!$H22,'NorESM1-M'!$H22)</f>
        <v>51.057379830000002</v>
      </c>
      <c r="L23" s="10">
        <f>MIN('bcc-csm-1'!$I22,'bcc-csm1-1-m'!$I22,'BNU-ESM'!$I22,CanESM2!$I22,CCSM4!$I22,'CNRM-CM5'!$I22,'CSIRO-Mk3-6-0'!$I22,'GFDL-ESM2M'!$I22,'GFDL-ESM2G'!$I22,'HadGEM2-ES'!$I22,'HadGEM2-CC'!$I22,inmcm4!$I22,'IPSL-CM5A-LR'!$I22,'IPSL-CM5A-MR'!$I22,'IPSL-MC5B-LR'!$I22,MIROC5!$I22,'MIROC-ESM'!$I22,'MIROC-ESM-CHEM'!$I22,'MRI-CGCM3'!$I22,'NorESM1-M'!$I22)</f>
        <v>-12.663742969999999</v>
      </c>
      <c r="M23" s="51">
        <f>MIN('bcc-csm-1'!$J22,'bcc-csm1-1-m'!$J22,'BNU-ESM'!$J22,CanESM2!$J22,CCSM4!$J22,'CNRM-CM5'!$J22,'CSIRO-Mk3-6-0'!$J22,'GFDL-ESM2M'!$J22,'GFDL-ESM2G'!$J22,'HadGEM2-ES'!$J22,'HadGEM2-CC'!$J22,inmcm4!$J22,'IPSL-CM5A-LR'!$J22,'IPSL-CM5A-MR'!$J22,'IPSL-MC5B-LR'!$J22,MIROC5!$J22,'MIROC-ESM'!$J22,'MIROC-ESM-CHEM'!$J22,'MRI-CGCM3'!$J22,'NorESM1-M'!$J22)</f>
        <v>-5.7295727519999999E-2</v>
      </c>
      <c r="N23" s="10">
        <f>MIN('bcc-csm-1'!$K22,'bcc-csm1-1-m'!$K22,'BNU-ESM'!$K22,CanESM2!$K22,CCSM4!$K22,'CNRM-CM5'!$K22,'CSIRO-Mk3-6-0'!$K22,'GFDL-ESM2M'!$K22,'GFDL-ESM2G'!$K22,'HadGEM2-ES'!$K22,'HadGEM2-CC'!$K22,inmcm4!$K22,'IPSL-CM5A-LR'!$K22,'IPSL-CM5A-MR'!$K22,'IPSL-MC5B-LR'!$K22,MIROC5!$K22,'MIROC-ESM'!$K22,'MIROC-ESM-CHEM'!$K22,'MRI-CGCM3'!$K22,'NorESM1-M'!$K22)</f>
        <v>127.2056497</v>
      </c>
      <c r="O23" s="10">
        <f>MIN('bcc-csm-1'!$L22,'bcc-csm1-1-m'!$L22,'BNU-ESM'!$L22,CanESM2!$L22,CCSM4!$L22,'CNRM-CM5'!$L22,'CSIRO-Mk3-6-0'!$L22,'GFDL-ESM2M'!$L22,'GFDL-ESM2G'!$L22,'HadGEM2-ES'!$L22,'HadGEM2-CC'!$L22,inmcm4!$L22,'IPSL-CM5A-LR'!$L22,'IPSL-CM5A-MR'!$L22,'IPSL-MC5B-LR'!$L22,MIROC5!$L22,'MIROC-ESM'!$L22,'MIROC-ESM-CHEM'!$L22,'MRI-CGCM3'!$L22,'NorESM1-M'!$L22)</f>
        <v>21.05428457</v>
      </c>
      <c r="P23" s="51">
        <f>MIN('bcc-csm-1'!$M22,'bcc-csm1-1-m'!$M22,'BNU-ESM'!$M22,CanESM2!$M22,CCSM4!$M22,'CNRM-CM5'!$M22,'CSIRO-Mk3-6-0'!$M22,'GFDL-ESM2M'!$M22,'GFDL-ESM2G'!$M22,'HadGEM2-ES'!$M22,'HadGEM2-CC'!$M22,inmcm4!$M22,'IPSL-CM5A-LR'!$M22,'IPSL-CM5A-MR'!$M22,'IPSL-MC5B-LR'!$M22,MIROC5!$M22,'MIROC-ESM'!$M22,'MIROC-ESM-CHEM'!$M22,'MRI-CGCM3'!$M22,'NorESM1-M'!$M22)</f>
        <v>2.3591547510000001E-3</v>
      </c>
      <c r="Q23" s="10">
        <f>MAX('bcc-csm-1'!$H22,'bcc-csm1-1-m'!$H22,'BNU-ESM'!$H22,CanESM2!$H22,CCSM4!$H22,'CNRM-CM5'!$H22,'CSIRO-Mk3-6-0'!$H22,'GFDL-ESM2M'!$H22,'GFDL-ESM2G'!$H22,'HadGEM2-ES'!$H22,'HadGEM2-CC'!$H22,inmcm4!$H22,'IPSL-CM5A-LR'!$H22,'IPSL-CM5A-MR'!$H22,'IPSL-MC5B-LR'!$H22,MIROC5!$H22,'MIROC-ESM'!$H22,'MIROC-ESM-CHEM'!$H22,'MRI-CGCM3'!$H22,'NorESM1-M'!$H22)</f>
        <v>352.43733220000001</v>
      </c>
      <c r="R23" s="10">
        <f>MAX('bcc-csm-1'!$I22,'bcc-csm1-1-m'!$I22,'BNU-ESM'!$I22,CanESM2!$I22,CCSM4!$I22,'CNRM-CM5'!$I22,'CSIRO-Mk3-6-0'!$I22,'GFDL-ESM2M'!$I22,'GFDL-ESM2G'!$I22,'HadGEM2-ES'!$I22,'HadGEM2-CC'!$I22,inmcm4!$I22,'IPSL-CM5A-LR'!$I22,'IPSL-CM5A-MR'!$I22,'IPSL-MC5B-LR'!$I22,MIROC5!$I22,'MIROC-ESM'!$I22,'MIROC-ESM-CHEM'!$I22,'MRI-CGCM3'!$I22,'NorESM1-M'!$I22)</f>
        <v>139.26282749999999</v>
      </c>
      <c r="S23" s="51">
        <f>MAX('bcc-csm-1'!$J22,'bcc-csm1-1-m'!$J22,'BNU-ESM'!$J22,CanESM2!$J22,CCSM4!$J22,'CNRM-CM5'!$J22,'CSIRO-Mk3-6-0'!$J22,'GFDL-ESM2M'!$J22,'GFDL-ESM2G'!$J22,'HadGEM2-ES'!$J22,'HadGEM2-CC'!$J22,inmcm4!$J22,'IPSL-CM5A-LR'!$J22,'IPSL-CM5A-MR'!$J22,'IPSL-MC5B-LR'!$J22,MIROC5!$J22,'MIROC-ESM'!$J22,'MIROC-ESM-CHEM'!$J22,'MRI-CGCM3'!$J22,'NorESM1-M'!$J22)</f>
        <v>0.25916560160000002</v>
      </c>
      <c r="T23" s="10">
        <f>MAX('bcc-csm-1'!$K22,'bcc-csm1-1-m'!$K22,'BNU-ESM'!$K22,CanESM2!$K22,CCSM4!$K22,'CNRM-CM5'!$K22,'CSIRO-Mk3-6-0'!$K22,'GFDL-ESM2M'!$K22,'GFDL-ESM2G'!$K22,'HadGEM2-ES'!$K22,'HadGEM2-CC'!$K22,inmcm4!$K22,'IPSL-CM5A-LR'!$K22,'IPSL-CM5A-MR'!$K22,'IPSL-MC5B-LR'!$K22,MIROC5!$K22,'MIROC-ESM'!$K22,'MIROC-ESM-CHEM'!$K22,'MRI-CGCM3'!$K22,'NorESM1-M'!$K22)</f>
        <v>550.20925279999994</v>
      </c>
      <c r="U23" s="10">
        <f>MAX('bcc-csm-1'!$L22,'bcc-csm1-1-m'!$L22,'BNU-ESM'!$L22,CanESM2!$L22,CCSM4!$L22,'CNRM-CM5'!$L22,'CSIRO-Mk3-6-0'!$L22,'GFDL-ESM2M'!$L22,'GFDL-ESM2G'!$L22,'HadGEM2-ES'!$L22,'HadGEM2-CC'!$L22,inmcm4!$L22,'IPSL-CM5A-LR'!$L22,'IPSL-CM5A-MR'!$L22,'IPSL-MC5B-LR'!$L22,MIROC5!$L22,'MIROC-ESM'!$L22,'MIROC-ESM-CHEM'!$L22,'MRI-CGCM3'!$L22,'NorESM1-M'!$L22)</f>
        <v>260.21742160000002</v>
      </c>
      <c r="V23" s="51">
        <f>MAX('bcc-csm-1'!$M22,'bcc-csm1-1-m'!$M22,'BNU-ESM'!$M22,CanESM2!$M22,CCSM4!$M22,'CNRM-CM5'!$M22,'CSIRO-Mk3-6-0'!$M22,'GFDL-ESM2M'!$M22,'GFDL-ESM2G'!$M22,'HadGEM2-ES'!$M22,'HadGEM2-CC'!$M22,inmcm4!$M22,'IPSL-CM5A-LR'!$M22,'IPSL-CM5A-MR'!$M22,'IPSL-MC5B-LR'!$M22,MIROC5!$M22,'MIROC-ESM'!$M22,'MIROC-ESM-CHEM'!$M22,'MRI-CGCM3'!$M22,'NorESM1-M'!$M22)</f>
        <v>0.4215247473</v>
      </c>
      <c r="W23" s="10">
        <f>STDEV('bcc-csm-1'!$H22,'bcc-csm1-1-m'!$H22,'BNU-ESM'!$H22,CanESM2!$H22,CCSM4!$H22,'CNRM-CM5'!$H22,'CSIRO-Mk3-6-0'!$H22,'GFDL-ESM2M'!$H22,'GFDL-ESM2G'!$H22,'HadGEM2-ES'!$H22,'HadGEM2-CC'!$H22,inmcm4!$H22,'IPSL-CM5A-LR'!$H22,'IPSL-CM5A-MR'!$H22,'IPSL-MC5B-LR'!$H22,MIROC5!$H22,'MIROC-ESM'!$H22,'MIROC-ESM-CHEM'!$H22,'MRI-CGCM3'!$H22,'NorESM1-M'!$H22)</f>
        <v>79.69170562936975</v>
      </c>
      <c r="X23" s="10">
        <f>STDEV('bcc-csm-1'!$I22,'bcc-csm1-1-m'!$I22,'BNU-ESM'!$I22,CanESM2!$I22,CCSM4!$I22,'CNRM-CM5'!$I22,'CSIRO-Mk3-6-0'!$I22,'GFDL-ESM2M'!$I22,'GFDL-ESM2G'!$I22,'HadGEM2-ES'!$I22,'HadGEM2-CC'!$I22,inmcm4!$I22,'IPSL-CM5A-LR'!$I22,'IPSL-CM5A-MR'!$I22,'IPSL-MC5B-LR'!$I22,MIROC5!$I22,'MIROC-ESM'!$I22,'MIROC-ESM-CHEM'!$I22,'MRI-CGCM3'!$I22,'NorESM1-M'!$I22)</f>
        <v>37.032863573204118</v>
      </c>
      <c r="Y23" s="51">
        <f>STDEV('bcc-csm-1'!$J22,'bcc-csm1-1-m'!$J22,'BNU-ESM'!$J22,CanESM2!$J22,CCSM4!$J22,'CNRM-CM5'!$J22,'CSIRO-Mk3-6-0'!$J22,'GFDL-ESM2M'!$J22,'GFDL-ESM2G'!$J22,'HadGEM2-ES'!$J22,'HadGEM2-CC'!$J22,inmcm4!$J22,'IPSL-CM5A-LR'!$J22,'IPSL-CM5A-MR'!$J22,'IPSL-MC5B-LR'!$J22,MIROC5!$J22,'MIROC-ESM'!$J22,'MIROC-ESM-CHEM'!$J22,'MRI-CGCM3'!$J22,'NorESM1-M'!$J22)</f>
        <v>7.4075252658527047E-2</v>
      </c>
      <c r="Z23" s="10">
        <f>STDEV('bcc-csm-1'!$K22,'bcc-csm1-1-m'!$K22,'BNU-ESM'!$K22,CanESM2!$K22,CCSM4!$K22,'CNRM-CM5'!$K22,'CSIRO-Mk3-6-0'!$K22,'GFDL-ESM2M'!$K22,'GFDL-ESM2G'!$K22,'HadGEM2-ES'!$K22,'HadGEM2-CC'!$K22,inmcm4!$K22,'IPSL-CM5A-LR'!$K22,'IPSL-CM5A-MR'!$K22,'IPSL-MC5B-LR'!$K22,MIROC5!$K22,'MIROC-ESM'!$K22,'MIROC-ESM-CHEM'!$K22,'MRI-CGCM3'!$K22,'NorESM1-M'!$K22)</f>
        <v>132.990556146107</v>
      </c>
      <c r="AA23" s="10">
        <f>STDEV('bcc-csm-1'!$L22,'bcc-csm1-1-m'!$L22,'BNU-ESM'!$L22,CanESM2!$L22,CCSM4!$L22,'CNRM-CM5'!$L22,'CSIRO-Mk3-6-0'!$L22,'GFDL-ESM2M'!$L22,'GFDL-ESM2G'!$L22,'HadGEM2-ES'!$L22,'HadGEM2-CC'!$L22,inmcm4!$L22,'IPSL-CM5A-LR'!$L22,'IPSL-CM5A-MR'!$L22,'IPSL-MC5B-LR'!$L22,MIROC5!$L22,'MIROC-ESM'!$L22,'MIROC-ESM-CHEM'!$L22,'MRI-CGCM3'!$L22,'NorESM1-M'!$L22)</f>
        <v>72.564176585967559</v>
      </c>
      <c r="AB23" s="51">
        <f>STDEV('bcc-csm-1'!$M22,'bcc-csm1-1-m'!$M22,'BNU-ESM'!$M22,CanESM2!$M22,CCSM4!$M22,'CNRM-CM5'!$M22,'CSIRO-Mk3-6-0'!$M22,'GFDL-ESM2M'!$M22,'GFDL-ESM2G'!$M22,'HadGEM2-ES'!$M22,'HadGEM2-CC'!$M22,inmcm4!$M22,'IPSL-CM5A-LR'!$M22,'IPSL-CM5A-MR'!$M22,'IPSL-MC5B-LR'!$M22,MIROC5!$M22,'MIROC-ESM'!$M22,'MIROC-ESM-CHEM'!$M22,'MRI-CGCM3'!$M22,'NorESM1-M'!$M22)</f>
        <v>0.12255835794140527</v>
      </c>
      <c r="AC23" s="10">
        <f t="shared" ref="AC23:AH23" si="54">E23-(3*W23)</f>
        <v>-24.499437282109255</v>
      </c>
      <c r="AD23" s="10">
        <f t="shared" si="54"/>
        <v>-35.954336908612362</v>
      </c>
      <c r="AE23" s="51">
        <f t="shared" si="54"/>
        <v>-0.11477736345558118</v>
      </c>
      <c r="AF23" s="10">
        <f t="shared" si="54"/>
        <v>-48.199710953321073</v>
      </c>
      <c r="AG23" s="10">
        <f t="shared" si="54"/>
        <v>-75.878628273902677</v>
      </c>
      <c r="AH23" s="54">
        <f t="shared" si="54"/>
        <v>-0.16833880310166582</v>
      </c>
      <c r="AI23" s="10">
        <f t="shared" ref="AI23:AN23" si="55">E23+(3*W23)</f>
        <v>453.65079649410927</v>
      </c>
      <c r="AJ23" s="10">
        <f t="shared" si="55"/>
        <v>186.24284453061236</v>
      </c>
      <c r="AK23" s="54">
        <f t="shared" si="55"/>
        <v>0.32967415249558107</v>
      </c>
      <c r="AL23" s="10">
        <f t="shared" si="55"/>
        <v>749.74362592332091</v>
      </c>
      <c r="AM23" s="10">
        <f t="shared" si="55"/>
        <v>359.50643124190265</v>
      </c>
      <c r="AN23" s="54">
        <f t="shared" si="55"/>
        <v>0.56701134454676583</v>
      </c>
      <c r="AO23" s="10">
        <f>AVERAGE('bcc-csm-1'!$E22,'bcc-csm1-1-m'!$E22,'BNU-ESM'!$E22,CanESM2!$E22,CCSM4!$E22,'CNRM-CM5'!$E22,'CSIRO-Mk3-6-0'!$E22,'GFDL-ESM2M'!$E22,'GFDL-ESM2G'!$E22,'HadGEM2-ES'!$E22,'HadGEM2-CC'!$E22,inmcm4!$E22,'IPSL-CM5A-LR'!$E22,'IPSL-CM5A-MR'!$E22,'IPSL-MC5B-LR'!$E22,MIROC5!$E22,'MIROC-ESM'!$E22,'MIROC-ESM-CHEM'!$E22,'MRI-CGCM3'!$E22,'NorESM1-M'!$E22)</f>
        <v>1852.0365648</v>
      </c>
      <c r="AP23" s="10">
        <f>AVERAGE('bcc-csm-1'!$F22,'bcc-csm1-1-m'!$F22,'BNU-ESM'!$F22,CanESM2!$F22,CCSM4!$F22,'CNRM-CM5'!$F22,'CSIRO-Mk3-6-0'!$F22,'GFDL-ESM2M'!$F22,'GFDL-ESM2G'!$F22,'HadGEM2-ES'!$F22,'HadGEM2-CC'!$F22,inmcm4!$F22,'IPSL-CM5A-LR'!$F22,'IPSL-CM5A-MR'!$F22,'IPSL-MC5B-LR'!$F22,MIROC5!$F22,'MIROC-ESM'!$F22,'MIROC-ESM-CHEM'!$F22,'MRI-CGCM3'!$F22,'NorESM1-M'!$F22)</f>
        <v>127.79452626049999</v>
      </c>
      <c r="AQ23" s="17">
        <f>AVERAGE('bcc-csm-1'!$G22,'bcc-csm1-1-m'!$G22,'BNU-ESM'!$G22,CanESM2!$G22,CCSM4!$G22,'CNRM-CM5'!$G22,'CSIRO-Mk3-6-0'!$G22,'GFDL-ESM2M'!$G22,'GFDL-ESM2G'!$G22,'HadGEM2-ES'!$G22,'HadGEM2-CC'!$G22,inmcm4!$G22,'IPSL-CM5A-LR'!$G22,'IPSL-CM5A-MR'!$G22,'IPSL-MC5B-LR'!$G22,MIROC5!$G22,'MIROC-ESM'!$G22,'MIROC-ESM-CHEM'!$G22,'MRI-CGCM3'!$G22,'NorESM1-M'!$G22)</f>
        <v>0.9286128564699998</v>
      </c>
      <c r="AR23" s="58">
        <f t="shared" si="12"/>
        <v>0.11585931060123096</v>
      </c>
      <c r="AS23" s="56">
        <f t="shared" si="13"/>
        <v>0.58800839135960969</v>
      </c>
      <c r="AT23" s="60">
        <f t="shared" si="14"/>
        <v>0.1157084933418335</v>
      </c>
      <c r="AU23" s="56">
        <f t="shared" si="15"/>
        <v>0.18939796554334201</v>
      </c>
      <c r="AV23" s="56">
        <f t="shared" si="16"/>
        <v>1.1097024703149061</v>
      </c>
      <c r="AW23" s="60">
        <f t="shared" si="17"/>
        <v>0.2146602530146963</v>
      </c>
    </row>
    <row r="24" spans="1:49" ht="12.75" x14ac:dyDescent="0.35">
      <c r="A24" s="7" t="str">
        <f>IF(AND(B24='bcc-csm-1'!C23, B24='bcc-csm1-1-m'!C23,B24='BNU-ESM'!C23, B24=CanESM2!C23, B24=CCSM4!C23, B24='CNRM-CM5'!C23, B24='CSIRO-Mk3-6-0'!C23, B24='GFDL-ESM2M'!C23, B24='GFDL-ESM2G'!C23, B24='HadGEM2-ES'!C23, B24='HadGEM2-CC'!C23, B24=inmcm4!C23, B24='IPSL-CM5A-LR'!C23, B24='IPSL-CM5A-MR'!C23, B24='IPSL-MC5B-LR'!C23, B24=MIROC5!C23, B24='MIROC-ESM'!C23, B24='MIROC-ESM-CHEM'!C23, B24='MRI-CGCM3'!C23, B24='NorESM1-M'!C23), "Yes", "No")</f>
        <v>Yes</v>
      </c>
      <c r="B24" s="7">
        <v>27039</v>
      </c>
      <c r="C24" s="7" t="str">
        <f>VLOOKUP(B24, 'County name'!$A$2:$B$89, 2, FALSE)</f>
        <v>Dodge</v>
      </c>
      <c r="D24" s="8" t="s">
        <v>97</v>
      </c>
      <c r="E24" s="10">
        <f>AVERAGE('bcc-csm-1'!$H23,'bcc-csm1-1-m'!$H23,'BNU-ESM'!$H23,CanESM2!$H23,CCSM4!$H23,'CNRM-CM5'!$H23,'CSIRO-Mk3-6-0'!$H23,'GFDL-ESM2M'!$H23,'GFDL-ESM2G'!$H23,'HadGEM2-ES'!$H23,'HadGEM2-CC'!$H23,inmcm4!$H23,'IPSL-CM5A-LR'!$H23,'IPSL-CM5A-MR'!$H23,'IPSL-MC5B-LR'!$H23,MIROC5!$H23,'MIROC-ESM'!$H23,'MIROC-ESM-CHEM'!$H23,'MRI-CGCM3'!$H23,'NorESM1-M'!$H23)</f>
        <v>212.66605801500003</v>
      </c>
      <c r="F24" s="10">
        <f>AVERAGE('bcc-csm-1'!$I23,'bcc-csm1-1-m'!$I23,'BNU-ESM'!$I23,CanESM2!$I23,CCSM4!$I23,'CNRM-CM5'!$I23,'CSIRO-Mk3-6-0'!$I23,'GFDL-ESM2M'!$I23,'GFDL-ESM2G'!$I23,'HadGEM2-ES'!$I23,'HadGEM2-CC'!$I23,inmcm4!$I23,'IPSL-CM5A-LR'!$I23,'IPSL-CM5A-MR'!$I23,'IPSL-MC5B-LR'!$I23,MIROC5!$I23,'MIROC-ESM'!$I23,'MIROC-ESM-CHEM'!$I23,'MRI-CGCM3'!$I23,'NorESM1-M'!$I23)</f>
        <v>71.489066605850013</v>
      </c>
      <c r="G24" s="51">
        <f>AVERAGE('bcc-csm-1'!$J23,'bcc-csm1-1-m'!$J23,'BNU-ESM'!$J23,CanESM2!$J23,CCSM4!$J23,'CNRM-CM5'!$J23,'CSIRO-Mk3-6-0'!$J23,'GFDL-ESM2M'!$J23,'GFDL-ESM2G'!$J23,'HadGEM2-ES'!$J23,'HadGEM2-CC'!$J23,inmcm4!$J23,'IPSL-CM5A-LR'!$J23,'IPSL-CM5A-MR'!$J23,'IPSL-MC5B-LR'!$J23,MIROC5!$J23,'MIROC-ESM'!$J23,'MIROC-ESM-CHEM'!$J23,'MRI-CGCM3'!$J23,'NorESM1-M'!$J23)</f>
        <v>0.10326442294400003</v>
      </c>
      <c r="H24" s="10">
        <f>AVERAGE('bcc-csm-1'!$K23,'bcc-csm1-1-m'!$K23,'BNU-ESM'!$K23,CanESM2!$K23,CCSM4!$K23,'CNRM-CM5'!$K23,'CSIRO-Mk3-6-0'!$K23,'GFDL-ESM2M'!$K23,'GFDL-ESM2G'!$K23,'HadGEM2-ES'!$K23,'HadGEM2-CC'!$K23,inmcm4!$K23,'IPSL-CM5A-LR'!$K23,'IPSL-CM5A-MR'!$K23,'IPSL-MC5B-LR'!$K23,MIROC5!$K23,'MIROC-ESM'!$K23,'MIROC-ESM-CHEM'!$K23,'MRI-CGCM3'!$K23,'NorESM1-M'!$K23)</f>
        <v>348.60179791999997</v>
      </c>
      <c r="I24" s="10">
        <f>AVERAGE('bcc-csm-1'!$L23,'bcc-csm1-1-m'!$L23,'BNU-ESM'!$L23,CanESM2!$L23,CCSM4!$L23,'CNRM-CM5'!$L23,'CSIRO-Mk3-6-0'!$L23,'GFDL-ESM2M'!$L23,'GFDL-ESM2G'!$L23,'HadGEM2-ES'!$L23,'HadGEM2-CC'!$L23,inmcm4!$L23,'IPSL-CM5A-LR'!$L23,'IPSL-CM5A-MR'!$L23,'IPSL-MC5B-LR'!$L23,MIROC5!$L23,'MIROC-ESM'!$L23,'MIROC-ESM-CHEM'!$L23,'MRI-CGCM3'!$L23,'NorESM1-M'!$L23)</f>
        <v>137.8850267405</v>
      </c>
      <c r="J24" s="51">
        <f>AVERAGE('bcc-csm-1'!$M23,'bcc-csm1-1-m'!$M23,'BNU-ESM'!$M23,CanESM2!$M23,CCSM4!$M23,'CNRM-CM5'!$M23,'CSIRO-Mk3-6-0'!$M23,'GFDL-ESM2M'!$M23,'GFDL-ESM2G'!$M23,'HadGEM2-ES'!$M23,'HadGEM2-CC'!$M23,inmcm4!$M23,'IPSL-CM5A-LR'!$M23,'IPSL-CM5A-MR'!$M23,'IPSL-MC5B-LR'!$M23,MIROC5!$M23,'MIROC-ESM'!$M23,'MIROC-ESM-CHEM'!$M23,'MRI-CGCM3'!$M23,'NorESM1-M'!$M23)</f>
        <v>0.19357721497450001</v>
      </c>
      <c r="K24" s="10">
        <f>MIN('bcc-csm-1'!$H23,'bcc-csm1-1-m'!$H23,'BNU-ESM'!$H23,CanESM2!$H23,CCSM4!$H23,'CNRM-CM5'!$H23,'CSIRO-Mk3-6-0'!$H23,'GFDL-ESM2M'!$H23,'GFDL-ESM2G'!$H23,'HadGEM2-ES'!$H23,'HadGEM2-CC'!$H23,inmcm4!$H23,'IPSL-CM5A-LR'!$H23,'IPSL-CM5A-MR'!$H23,'IPSL-MC5B-LR'!$H23,MIROC5!$H23,'MIROC-ESM'!$H23,'MIROC-ESM-CHEM'!$H23,'MRI-CGCM3'!$H23,'NorESM1-M'!$H23)</f>
        <v>47.364002970000001</v>
      </c>
      <c r="L24" s="10">
        <f>MIN('bcc-csm-1'!$I23,'bcc-csm1-1-m'!$I23,'BNU-ESM'!$I23,CanESM2!$I23,CCSM4!$I23,'CNRM-CM5'!$I23,'CSIRO-Mk3-6-0'!$I23,'GFDL-ESM2M'!$I23,'GFDL-ESM2G'!$I23,'HadGEM2-ES'!$I23,'HadGEM2-CC'!$I23,inmcm4!$I23,'IPSL-CM5A-LR'!$I23,'IPSL-CM5A-MR'!$I23,'IPSL-MC5B-LR'!$I23,MIROC5!$I23,'MIROC-ESM'!$I23,'MIROC-ESM-CHEM'!$I23,'MRI-CGCM3'!$I23,'NorESM1-M'!$I23)</f>
        <v>-5.1909728529999999</v>
      </c>
      <c r="M24" s="51">
        <f>MIN('bcc-csm-1'!$J23,'bcc-csm1-1-m'!$J23,'BNU-ESM'!$J23,CanESM2!$J23,CCSM4!$J23,'CNRM-CM5'!$J23,'CSIRO-Mk3-6-0'!$J23,'GFDL-ESM2M'!$J23,'GFDL-ESM2G'!$J23,'HadGEM2-ES'!$J23,'HadGEM2-CC'!$J23,inmcm4!$J23,'IPSL-CM5A-LR'!$J23,'IPSL-CM5A-MR'!$J23,'IPSL-MC5B-LR'!$J23,MIROC5!$J23,'MIROC-ESM'!$J23,'MIROC-ESM-CHEM'!$J23,'MRI-CGCM3'!$J23,'NorESM1-M'!$J23)</f>
        <v>-5.7798401229999997E-2</v>
      </c>
      <c r="N24" s="10">
        <f>MIN('bcc-csm-1'!$K23,'bcc-csm1-1-m'!$K23,'BNU-ESM'!$K23,CanESM2!$K23,CCSM4!$K23,'CNRM-CM5'!$K23,'CSIRO-Mk3-6-0'!$K23,'GFDL-ESM2M'!$K23,'GFDL-ESM2G'!$K23,'HadGEM2-ES'!$K23,'HadGEM2-CC'!$K23,inmcm4!$K23,'IPSL-CM5A-LR'!$K23,'IPSL-CM5A-MR'!$K23,'IPSL-MC5B-LR'!$K23,MIROC5!$K23,'MIROC-ESM'!$K23,'MIROC-ESM-CHEM'!$K23,'MRI-CGCM3'!$K23,'NorESM1-M'!$K23)</f>
        <v>118.7074418</v>
      </c>
      <c r="O24" s="10">
        <f>MIN('bcc-csm-1'!$L23,'bcc-csm1-1-m'!$L23,'BNU-ESM'!$L23,CanESM2!$L23,CCSM4!$L23,'CNRM-CM5'!$L23,'CSIRO-Mk3-6-0'!$L23,'GFDL-ESM2M'!$L23,'GFDL-ESM2G'!$L23,'HadGEM2-ES'!$L23,'HadGEM2-CC'!$L23,inmcm4!$L23,'IPSL-CM5A-LR'!$L23,'IPSL-CM5A-MR'!$L23,'IPSL-MC5B-LR'!$L23,MIROC5!$L23,'MIROC-ESM'!$L23,'MIROC-ESM-CHEM'!$L23,'MRI-CGCM3'!$L23,'NorESM1-M'!$L23)</f>
        <v>18.774759150000001</v>
      </c>
      <c r="P24" s="51">
        <f>MIN('bcc-csm-1'!$M23,'bcc-csm1-1-m'!$M23,'BNU-ESM'!$M23,CanESM2!$M23,CCSM4!$M23,'CNRM-CM5'!$M23,'CSIRO-Mk3-6-0'!$M23,'GFDL-ESM2M'!$M23,'GFDL-ESM2G'!$M23,'HadGEM2-ES'!$M23,'HadGEM2-CC'!$M23,inmcm4!$M23,'IPSL-CM5A-LR'!$M23,'IPSL-CM5A-MR'!$M23,'IPSL-MC5B-LR'!$M23,MIROC5!$M23,'MIROC-ESM'!$M23,'MIROC-ESM-CHEM'!$M23,'MRI-CGCM3'!$M23,'NorESM1-M'!$M23)</f>
        <v>-1.2240792170000001E-2</v>
      </c>
      <c r="Q24" s="10">
        <f>MAX('bcc-csm-1'!$H23,'bcc-csm1-1-m'!$H23,'BNU-ESM'!$H23,CanESM2!$H23,CCSM4!$H23,'CNRM-CM5'!$H23,'CSIRO-Mk3-6-0'!$H23,'GFDL-ESM2M'!$H23,'GFDL-ESM2G'!$H23,'HadGEM2-ES'!$H23,'HadGEM2-CC'!$H23,inmcm4!$H23,'IPSL-CM5A-LR'!$H23,'IPSL-CM5A-MR'!$H23,'IPSL-MC5B-LR'!$H23,MIROC5!$H23,'MIROC-ESM'!$H23,'MIROC-ESM-CHEM'!$H23,'MRI-CGCM3'!$H23,'NorESM1-M'!$H23)</f>
        <v>353.02831300000003</v>
      </c>
      <c r="R24" s="10">
        <f>MAX('bcc-csm-1'!$I23,'bcc-csm1-1-m'!$I23,'BNU-ESM'!$I23,CanESM2!$I23,CCSM4!$I23,'CNRM-CM5'!$I23,'CSIRO-Mk3-6-0'!$I23,'GFDL-ESM2M'!$I23,'GFDL-ESM2G'!$I23,'HadGEM2-ES'!$I23,'HadGEM2-CC'!$I23,inmcm4!$I23,'IPSL-CM5A-LR'!$I23,'IPSL-CM5A-MR'!$I23,'IPSL-MC5B-LR'!$I23,MIROC5!$I23,'MIROC-ESM'!$I23,'MIROC-ESM-CHEM'!$I23,'MRI-CGCM3'!$I23,'NorESM1-M'!$I23)</f>
        <v>139.36791489999999</v>
      </c>
      <c r="S24" s="51">
        <f>MAX('bcc-csm-1'!$J23,'bcc-csm1-1-m'!$J23,'BNU-ESM'!$J23,CanESM2!$J23,CCSM4!$J23,'CNRM-CM5'!$J23,'CSIRO-Mk3-6-0'!$J23,'GFDL-ESM2M'!$J23,'GFDL-ESM2G'!$J23,'HadGEM2-ES'!$J23,'HadGEM2-CC'!$J23,inmcm4!$J23,'IPSL-CM5A-LR'!$J23,'IPSL-CM5A-MR'!$J23,'IPSL-MC5B-LR'!$J23,MIROC5!$J23,'MIROC-ESM'!$J23,'MIROC-ESM-CHEM'!$J23,'MRI-CGCM3'!$J23,'NorESM1-M'!$J23)</f>
        <v>0.26257041590000002</v>
      </c>
      <c r="T24" s="10">
        <f>MAX('bcc-csm-1'!$K23,'bcc-csm1-1-m'!$K23,'BNU-ESM'!$K23,CanESM2!$K23,CCSM4!$K23,'CNRM-CM5'!$K23,'CSIRO-Mk3-6-0'!$K23,'GFDL-ESM2M'!$K23,'GFDL-ESM2G'!$K23,'HadGEM2-ES'!$K23,'HadGEM2-CC'!$K23,inmcm4!$K23,'IPSL-CM5A-LR'!$K23,'IPSL-CM5A-MR'!$K23,'IPSL-MC5B-LR'!$K23,MIROC5!$K23,'MIROC-ESM'!$K23,'MIROC-ESM-CHEM'!$K23,'MRI-CGCM3'!$K23,'NorESM1-M'!$K23)</f>
        <v>564.49407529999996</v>
      </c>
      <c r="U24" s="10">
        <f>MAX('bcc-csm-1'!$L23,'bcc-csm1-1-m'!$L23,'BNU-ESM'!$L23,CanESM2!$L23,CCSM4!$L23,'CNRM-CM5'!$L23,'CSIRO-Mk3-6-0'!$L23,'GFDL-ESM2M'!$L23,'GFDL-ESM2G'!$L23,'HadGEM2-ES'!$L23,'HadGEM2-CC'!$L23,inmcm4!$L23,'IPSL-CM5A-LR'!$L23,'IPSL-CM5A-MR'!$L23,'IPSL-MC5B-LR'!$L23,MIROC5!$L23,'MIROC-ESM'!$L23,'MIROC-ESM-CHEM'!$L23,'MRI-CGCM3'!$L23,'NorESM1-M'!$L23)</f>
        <v>271.80365690000002</v>
      </c>
      <c r="V24" s="51">
        <f>MAX('bcc-csm-1'!$M23,'bcc-csm1-1-m'!$M23,'BNU-ESM'!$M23,CanESM2!$M23,CCSM4!$M23,'CNRM-CM5'!$M23,'CSIRO-Mk3-6-0'!$M23,'GFDL-ESM2M'!$M23,'GFDL-ESM2G'!$M23,'HadGEM2-ES'!$M23,'HadGEM2-CC'!$M23,inmcm4!$M23,'IPSL-CM5A-LR'!$M23,'IPSL-CM5A-MR'!$M23,'IPSL-MC5B-LR'!$M23,MIROC5!$M23,'MIROC-ESM'!$M23,'MIROC-ESM-CHEM'!$M23,'MRI-CGCM3'!$M23,'NorESM1-M'!$M23)</f>
        <v>0.39694272390000002</v>
      </c>
      <c r="W24" s="10">
        <f>STDEV('bcc-csm-1'!$H23,'bcc-csm1-1-m'!$H23,'BNU-ESM'!$H23,CanESM2!$H23,CCSM4!$H23,'CNRM-CM5'!$H23,'CSIRO-Mk3-6-0'!$H23,'GFDL-ESM2M'!$H23,'GFDL-ESM2G'!$H23,'HadGEM2-ES'!$H23,'HadGEM2-CC'!$H23,inmcm4!$H23,'IPSL-CM5A-LR'!$H23,'IPSL-CM5A-MR'!$H23,'IPSL-MC5B-LR'!$H23,MIROC5!$H23,'MIROC-ESM'!$H23,'MIROC-ESM-CHEM'!$H23,'MRI-CGCM3'!$H23,'NorESM1-M'!$H23)</f>
        <v>79.618115387240707</v>
      </c>
      <c r="X24" s="10">
        <f>STDEV('bcc-csm-1'!$I23,'bcc-csm1-1-m'!$I23,'BNU-ESM'!$I23,CanESM2!$I23,CCSM4!$I23,'CNRM-CM5'!$I23,'CSIRO-Mk3-6-0'!$I23,'GFDL-ESM2M'!$I23,'GFDL-ESM2G'!$I23,'HadGEM2-ES'!$I23,'HadGEM2-CC'!$I23,inmcm4!$I23,'IPSL-CM5A-LR'!$I23,'IPSL-CM5A-MR'!$I23,'IPSL-MC5B-LR'!$I23,MIROC5!$I23,'MIROC-ESM'!$I23,'MIROC-ESM-CHEM'!$I23,'MRI-CGCM3'!$I23,'NorESM1-M'!$I23)</f>
        <v>34.97905564281816</v>
      </c>
      <c r="Y24" s="51">
        <f>STDEV('bcc-csm-1'!$J23,'bcc-csm1-1-m'!$J23,'BNU-ESM'!$J23,CanESM2!$J23,CCSM4!$J23,'CNRM-CM5'!$J23,'CSIRO-Mk3-6-0'!$J23,'GFDL-ESM2M'!$J23,'GFDL-ESM2G'!$J23,'HadGEM2-ES'!$J23,'HadGEM2-CC'!$J23,inmcm4!$J23,'IPSL-CM5A-LR'!$J23,'IPSL-CM5A-MR'!$J23,'IPSL-MC5B-LR'!$J23,MIROC5!$J23,'MIROC-ESM'!$J23,'MIROC-ESM-CHEM'!$J23,'MRI-CGCM3'!$J23,'NorESM1-M'!$J23)</f>
        <v>7.7597868946359991E-2</v>
      </c>
      <c r="Z24" s="10">
        <f>STDEV('bcc-csm-1'!$K23,'bcc-csm1-1-m'!$K23,'BNU-ESM'!$K23,CanESM2!$K23,CCSM4!$K23,'CNRM-CM5'!$K23,'CSIRO-Mk3-6-0'!$K23,'GFDL-ESM2M'!$K23,'GFDL-ESM2G'!$K23,'HadGEM2-ES'!$K23,'HadGEM2-CC'!$K23,inmcm4!$K23,'IPSL-CM5A-LR'!$K23,'IPSL-CM5A-MR'!$K23,'IPSL-MC5B-LR'!$K23,MIROC5!$K23,'MIROC-ESM'!$K23,'MIROC-ESM-CHEM'!$K23,'MRI-CGCM3'!$K23,'NorESM1-M'!$K23)</f>
        <v>133.03713816812015</v>
      </c>
      <c r="AA24" s="10">
        <f>STDEV('bcc-csm-1'!$L23,'bcc-csm1-1-m'!$L23,'BNU-ESM'!$L23,CanESM2!$L23,CCSM4!$L23,'CNRM-CM5'!$L23,'CSIRO-Mk3-6-0'!$L23,'GFDL-ESM2M'!$L23,'GFDL-ESM2G'!$L23,'HadGEM2-ES'!$L23,'HadGEM2-CC'!$L23,inmcm4!$L23,'IPSL-CM5A-LR'!$L23,'IPSL-CM5A-MR'!$L23,'IPSL-MC5B-LR'!$L23,MIROC5!$L23,'MIROC-ESM'!$L23,'MIROC-ESM-CHEM'!$L23,'MRI-CGCM3'!$L23,'NorESM1-M'!$L23)</f>
        <v>70.674544728864532</v>
      </c>
      <c r="AB24" s="51">
        <f>STDEV('bcc-csm-1'!$M23,'bcc-csm1-1-m'!$M23,'BNU-ESM'!$M23,CanESM2!$M23,CCSM4!$M23,'CNRM-CM5'!$M23,'CSIRO-Mk3-6-0'!$M23,'GFDL-ESM2M'!$M23,'GFDL-ESM2G'!$M23,'HadGEM2-ES'!$M23,'HadGEM2-CC'!$M23,inmcm4!$M23,'IPSL-CM5A-LR'!$M23,'IPSL-CM5A-MR'!$M23,'IPSL-MC5B-LR'!$M23,MIROC5!$M23,'MIROC-ESM'!$M23,'MIROC-ESM-CHEM'!$M23,'MRI-CGCM3'!$M23,'NorESM1-M'!$M23)</f>
        <v>0.12226126929009579</v>
      </c>
      <c r="AC24" s="10">
        <f t="shared" ref="AC24:AH24" si="56">E24-(3*W24)</f>
        <v>-26.188288146722073</v>
      </c>
      <c r="AD24" s="10">
        <f t="shared" si="56"/>
        <v>-33.448100322604461</v>
      </c>
      <c r="AE24" s="51">
        <f t="shared" si="56"/>
        <v>-0.12952918389507995</v>
      </c>
      <c r="AF24" s="10">
        <f t="shared" si="56"/>
        <v>-50.509616584360515</v>
      </c>
      <c r="AG24" s="10">
        <f t="shared" si="56"/>
        <v>-74.138607446093602</v>
      </c>
      <c r="AH24" s="54">
        <f t="shared" si="56"/>
        <v>-0.17320659289578735</v>
      </c>
      <c r="AI24" s="10">
        <f t="shared" ref="AI24:AN24" si="57">E24+(3*W24)</f>
        <v>451.52040417672214</v>
      </c>
      <c r="AJ24" s="10">
        <f t="shared" si="57"/>
        <v>176.42623353430449</v>
      </c>
      <c r="AK24" s="54">
        <f t="shared" si="57"/>
        <v>0.33605802978307997</v>
      </c>
      <c r="AL24" s="10">
        <f t="shared" si="57"/>
        <v>747.71321242436045</v>
      </c>
      <c r="AM24" s="10">
        <f t="shared" si="57"/>
        <v>349.90866092709359</v>
      </c>
      <c r="AN24" s="54">
        <f t="shared" si="57"/>
        <v>0.56036102284478739</v>
      </c>
      <c r="AO24" s="10">
        <f>AVERAGE('bcc-csm-1'!$E23,'bcc-csm1-1-m'!$E23,'BNU-ESM'!$E23,CanESM2!$E23,CCSM4!$E23,'CNRM-CM5'!$E23,'CSIRO-Mk3-6-0'!$E23,'GFDL-ESM2M'!$E23,'GFDL-ESM2G'!$E23,'HadGEM2-ES'!$E23,'HadGEM2-CC'!$E23,inmcm4!$E23,'IPSL-CM5A-LR'!$E23,'IPSL-CM5A-MR'!$E23,'IPSL-MC5B-LR'!$E23,MIROC5!$E23,'MIROC-ESM'!$E23,'MIROC-ESM-CHEM'!$E23,'MRI-CGCM3'!$E23,'NorESM1-M'!$E23)</f>
        <v>1777.9543692000002</v>
      </c>
      <c r="AP24" s="10">
        <f>AVERAGE('bcc-csm-1'!$F23,'bcc-csm1-1-m'!$F23,'BNU-ESM'!$F23,CanESM2!$F23,CCSM4!$F23,'CNRM-CM5'!$F23,'CSIRO-Mk3-6-0'!$F23,'GFDL-ESM2M'!$F23,'GFDL-ESM2G'!$F23,'HadGEM2-ES'!$F23,'HadGEM2-CC'!$F23,inmcm4!$F23,'IPSL-CM5A-LR'!$F23,'IPSL-CM5A-MR'!$F23,'IPSL-MC5B-LR'!$F23,MIROC5!$F23,'MIROC-ESM'!$F23,'MIROC-ESM-CHEM'!$F23,'MRI-CGCM3'!$F23,'NorESM1-M'!$F23)</f>
        <v>115.99555039849997</v>
      </c>
      <c r="AQ24" s="17">
        <f>AVERAGE('bcc-csm-1'!$G23,'bcc-csm1-1-m'!$G23,'BNU-ESM'!$G23,CanESM2!$G23,CCSM4!$G23,'CNRM-CM5'!$G23,'CSIRO-Mk3-6-0'!$G23,'GFDL-ESM2M'!$G23,'GFDL-ESM2G'!$G23,'HadGEM2-ES'!$G23,'HadGEM2-CC'!$G23,inmcm4!$G23,'IPSL-CM5A-LR'!$G23,'IPSL-CM5A-MR'!$G23,'IPSL-MC5B-LR'!$G23,MIROC5!$G23,'MIROC-ESM'!$G23,'MIROC-ESM-CHEM'!$G23,'MRI-CGCM3'!$G23,'NorESM1-M'!$G23)</f>
        <v>0.84345577734999999</v>
      </c>
      <c r="AR24" s="58">
        <f t="shared" si="12"/>
        <v>0.11961277617641572</v>
      </c>
      <c r="AS24" s="56">
        <f t="shared" si="13"/>
        <v>0.61630869770651564</v>
      </c>
      <c r="AT24" s="60">
        <f t="shared" si="14"/>
        <v>0.12243015664489244</v>
      </c>
      <c r="AU24" s="56">
        <f t="shared" si="15"/>
        <v>0.1960690352682421</v>
      </c>
      <c r="AV24" s="56">
        <f t="shared" si="16"/>
        <v>1.1887096209018297</v>
      </c>
      <c r="AW24" s="60">
        <f t="shared" si="17"/>
        <v>0.22950487763885846</v>
      </c>
    </row>
    <row r="25" spans="1:49" ht="12.75" x14ac:dyDescent="0.35">
      <c r="A25" s="7" t="str">
        <f>IF(AND(B25='bcc-csm-1'!C24, B25='bcc-csm1-1-m'!C24,B25='BNU-ESM'!C24, B25=CanESM2!C24, B25=CCSM4!C24, B25='CNRM-CM5'!C24, B25='CSIRO-Mk3-6-0'!C24, B25='GFDL-ESM2M'!C24, B25='GFDL-ESM2G'!C24, B25='HadGEM2-ES'!C24, B25='HadGEM2-CC'!C24, B25=inmcm4!C24, B25='IPSL-CM5A-LR'!C24, B25='IPSL-CM5A-MR'!C24, B25='IPSL-MC5B-LR'!C24, B25=MIROC5!C24, B25='MIROC-ESM'!C24, B25='MIROC-ESM-CHEM'!C24, B25='MRI-CGCM3'!C24, B25='NorESM1-M'!C24), "Yes", "No")</f>
        <v>Yes</v>
      </c>
      <c r="B25" s="7">
        <v>27041</v>
      </c>
      <c r="C25" s="7" t="str">
        <f>VLOOKUP(B25, 'County name'!$A$2:$B$89, 2, FALSE)</f>
        <v>Douglas</v>
      </c>
      <c r="D25" s="8" t="s">
        <v>97</v>
      </c>
      <c r="E25" s="10">
        <f>AVERAGE('bcc-csm-1'!$H24,'bcc-csm1-1-m'!$H24,'BNU-ESM'!$H24,CanESM2!$H24,CCSM4!$H24,'CNRM-CM5'!$H24,'CSIRO-Mk3-6-0'!$H24,'GFDL-ESM2M'!$H24,'GFDL-ESM2G'!$H24,'HadGEM2-ES'!$H24,'HadGEM2-CC'!$H24,inmcm4!$H24,'IPSL-CM5A-LR'!$H24,'IPSL-CM5A-MR'!$H24,'IPSL-MC5B-LR'!$H24,MIROC5!$H24,'MIROC-ESM'!$H24,'MIROC-ESM-CHEM'!$H24,'MRI-CGCM3'!$H24,'NorESM1-M'!$H24)</f>
        <v>196.61148849649999</v>
      </c>
      <c r="F25" s="10">
        <f>AVERAGE('bcc-csm-1'!$I24,'bcc-csm1-1-m'!$I24,'BNU-ESM'!$I24,CanESM2!$I24,CCSM4!$I24,'CNRM-CM5'!$I24,'CSIRO-Mk3-6-0'!$I24,'GFDL-ESM2M'!$I24,'GFDL-ESM2G'!$I24,'HadGEM2-ES'!$I24,'HadGEM2-CC'!$I24,inmcm4!$I24,'IPSL-CM5A-LR'!$I24,'IPSL-CM5A-MR'!$I24,'IPSL-MC5B-LR'!$I24,MIROC5!$I24,'MIROC-ESM'!$I24,'MIROC-ESM-CHEM'!$I24,'MRI-CGCM3'!$I24,'NorESM1-M'!$I24)</f>
        <v>58.124522588000005</v>
      </c>
      <c r="G25" s="51">
        <f>AVERAGE('bcc-csm-1'!$J24,'bcc-csm1-1-m'!$J24,'BNU-ESM'!$J24,CanESM2!$J24,CCSM4!$J24,'CNRM-CM5'!$J24,'CSIRO-Mk3-6-0'!$J24,'GFDL-ESM2M'!$J24,'GFDL-ESM2G'!$J24,'HadGEM2-ES'!$J24,'HadGEM2-CC'!$J24,inmcm4!$J24,'IPSL-CM5A-LR'!$J24,'IPSL-CM5A-MR'!$J24,'IPSL-MC5B-LR'!$J24,MIROC5!$J24,'MIROC-ESM'!$J24,'MIROC-ESM-CHEM'!$J24,'MRI-CGCM3'!$J24,'NorESM1-M'!$J24)</f>
        <v>8.8508257570500001E-2</v>
      </c>
      <c r="H25" s="10">
        <f>AVERAGE('bcc-csm-1'!$K24,'bcc-csm1-1-m'!$K24,'BNU-ESM'!$K24,CanESM2!$K24,CCSM4!$K24,'CNRM-CM5'!$K24,'CSIRO-Mk3-6-0'!$K24,'GFDL-ESM2M'!$K24,'GFDL-ESM2G'!$K24,'HadGEM2-ES'!$K24,'HadGEM2-CC'!$K24,inmcm4!$K24,'IPSL-CM5A-LR'!$K24,'IPSL-CM5A-MR'!$K24,'IPSL-MC5B-LR'!$K24,MIROC5!$K24,'MIROC-ESM'!$K24,'MIROC-ESM-CHEM'!$K24,'MRI-CGCM3'!$K24,'NorESM1-M'!$K24)</f>
        <v>327.80992091050001</v>
      </c>
      <c r="I25" s="10">
        <f>AVERAGE('bcc-csm-1'!$L24,'bcc-csm1-1-m'!$L24,'BNU-ESM'!$L24,CanESM2!$L24,CCSM4!$L24,'CNRM-CM5'!$L24,'CSIRO-Mk3-6-0'!$L24,'GFDL-ESM2M'!$L24,'GFDL-ESM2G'!$L24,'HadGEM2-ES'!$L24,'HadGEM2-CC'!$L24,inmcm4!$L24,'IPSL-CM5A-LR'!$L24,'IPSL-CM5A-MR'!$L24,'IPSL-MC5B-LR'!$L24,MIROC5!$L24,'MIROC-ESM'!$L24,'MIROC-ESM-CHEM'!$L24,'MRI-CGCM3'!$L24,'NorESM1-M'!$L24)</f>
        <v>110.10400745050001</v>
      </c>
      <c r="J25" s="51">
        <f>AVERAGE('bcc-csm-1'!$M24,'bcc-csm1-1-m'!$M24,'BNU-ESM'!$M24,CanESM2!$M24,CCSM4!$M24,'CNRM-CM5'!$M24,'CSIRO-Mk3-6-0'!$M24,'GFDL-ESM2M'!$M24,'GFDL-ESM2G'!$M24,'HadGEM2-ES'!$M24,'HadGEM2-CC'!$M24,inmcm4!$M24,'IPSL-CM5A-LR'!$M24,'IPSL-CM5A-MR'!$M24,'IPSL-MC5B-LR'!$M24,MIROC5!$M24,'MIROC-ESM'!$M24,'MIROC-ESM-CHEM'!$M24,'MRI-CGCM3'!$M24,'NorESM1-M'!$M24)</f>
        <v>0.17545919090524997</v>
      </c>
      <c r="K25" s="10">
        <f>MIN('bcc-csm-1'!$H24,'bcc-csm1-1-m'!$H24,'BNU-ESM'!$H24,CanESM2!$H24,CCSM4!$H24,'CNRM-CM5'!$H24,'CSIRO-Mk3-6-0'!$H24,'GFDL-ESM2M'!$H24,'GFDL-ESM2G'!$H24,'HadGEM2-ES'!$H24,'HadGEM2-CC'!$H24,inmcm4!$H24,'IPSL-CM5A-LR'!$H24,'IPSL-CM5A-MR'!$H24,'IPSL-MC5B-LR'!$H24,MIROC5!$H24,'MIROC-ESM'!$H24,'MIROC-ESM-CHEM'!$H24,'MRI-CGCM3'!$H24,'NorESM1-M'!$H24)</f>
        <v>15.51802114</v>
      </c>
      <c r="L25" s="10">
        <f>MIN('bcc-csm-1'!$I24,'bcc-csm1-1-m'!$I24,'BNU-ESM'!$I24,CanESM2!$I24,CCSM4!$I24,'CNRM-CM5'!$I24,'CSIRO-Mk3-6-0'!$I24,'GFDL-ESM2M'!$I24,'GFDL-ESM2G'!$I24,'HadGEM2-ES'!$I24,'HadGEM2-CC'!$I24,inmcm4!$I24,'IPSL-CM5A-LR'!$I24,'IPSL-CM5A-MR'!$I24,'IPSL-MC5B-LR'!$I24,MIROC5!$I24,'MIROC-ESM'!$I24,'MIROC-ESM-CHEM'!$I24,'MRI-CGCM3'!$I24,'NorESM1-M'!$I24)</f>
        <v>-13.871923969999999</v>
      </c>
      <c r="M25" s="51">
        <f>MIN('bcc-csm-1'!$J24,'bcc-csm1-1-m'!$J24,'BNU-ESM'!$J24,CanESM2!$J24,CCSM4!$J24,'CNRM-CM5'!$J24,'CSIRO-Mk3-6-0'!$J24,'GFDL-ESM2M'!$J24,'GFDL-ESM2G'!$J24,'HadGEM2-ES'!$J24,'HadGEM2-CC'!$J24,inmcm4!$J24,'IPSL-CM5A-LR'!$J24,'IPSL-CM5A-MR'!$J24,'IPSL-MC5B-LR'!$J24,MIROC5!$J24,'MIROC-ESM'!$J24,'MIROC-ESM-CHEM'!$J24,'MRI-CGCM3'!$J24,'NorESM1-M'!$J24)</f>
        <v>-8.9504139600000004E-2</v>
      </c>
      <c r="N25" s="10">
        <f>MIN('bcc-csm-1'!$K24,'bcc-csm1-1-m'!$K24,'BNU-ESM'!$K24,CanESM2!$K24,CCSM4!$K24,'CNRM-CM5'!$K24,'CSIRO-Mk3-6-0'!$K24,'GFDL-ESM2M'!$K24,'GFDL-ESM2G'!$K24,'HadGEM2-ES'!$K24,'HadGEM2-CC'!$K24,inmcm4!$K24,'IPSL-CM5A-LR'!$K24,'IPSL-CM5A-MR'!$K24,'IPSL-MC5B-LR'!$K24,MIROC5!$K24,'MIROC-ESM'!$K24,'MIROC-ESM-CHEM'!$K24,'MRI-CGCM3'!$K24,'NorESM1-M'!$K24)</f>
        <v>99.625194210000004</v>
      </c>
      <c r="O25" s="10">
        <f>MIN('bcc-csm-1'!$L24,'bcc-csm1-1-m'!$L24,'BNU-ESM'!$L24,CanESM2!$L24,CCSM4!$L24,'CNRM-CM5'!$L24,'CSIRO-Mk3-6-0'!$L24,'GFDL-ESM2M'!$L24,'GFDL-ESM2G'!$L24,'HadGEM2-ES'!$L24,'HadGEM2-CC'!$L24,inmcm4!$L24,'IPSL-CM5A-LR'!$L24,'IPSL-CM5A-MR'!$L24,'IPSL-MC5B-LR'!$L24,MIROC5!$L24,'MIROC-ESM'!$L24,'MIROC-ESM-CHEM'!$L24,'MRI-CGCM3'!$L24,'NorESM1-M'!$L24)</f>
        <v>21.60268555</v>
      </c>
      <c r="P25" s="51">
        <f>MIN('bcc-csm-1'!$M24,'bcc-csm1-1-m'!$M24,'BNU-ESM'!$M24,CanESM2!$M24,CCSM4!$M24,'CNRM-CM5'!$M24,'CSIRO-Mk3-6-0'!$M24,'GFDL-ESM2M'!$M24,'GFDL-ESM2G'!$M24,'HadGEM2-ES'!$M24,'HadGEM2-CC'!$M24,inmcm4!$M24,'IPSL-CM5A-LR'!$M24,'IPSL-CM5A-MR'!$M24,'IPSL-MC5B-LR'!$M24,MIROC5!$M24,'MIROC-ESM'!$M24,'MIROC-ESM-CHEM'!$M24,'MRI-CGCM3'!$M24,'NorESM1-M'!$M24)</f>
        <v>-6.0233539440000001E-3</v>
      </c>
      <c r="Q25" s="10">
        <f>MAX('bcc-csm-1'!$H24,'bcc-csm1-1-m'!$H24,'BNU-ESM'!$H24,CanESM2!$H24,CCSM4!$H24,'CNRM-CM5'!$H24,'CSIRO-Mk3-6-0'!$H24,'GFDL-ESM2M'!$H24,'GFDL-ESM2G'!$H24,'HadGEM2-ES'!$H24,'HadGEM2-CC'!$H24,inmcm4!$H24,'IPSL-CM5A-LR'!$H24,'IPSL-CM5A-MR'!$H24,'IPSL-MC5B-LR'!$H24,MIROC5!$H24,'MIROC-ESM'!$H24,'MIROC-ESM-CHEM'!$H24,'MRI-CGCM3'!$H24,'NorESM1-M'!$H24)</f>
        <v>331.19977160000002</v>
      </c>
      <c r="R25" s="10">
        <f>MAX('bcc-csm-1'!$I24,'bcc-csm1-1-m'!$I24,'BNU-ESM'!$I24,CanESM2!$I24,CCSM4!$I24,'CNRM-CM5'!$I24,'CSIRO-Mk3-6-0'!$I24,'GFDL-ESM2M'!$I24,'GFDL-ESM2G'!$I24,'HadGEM2-ES'!$I24,'HadGEM2-CC'!$I24,inmcm4!$I24,'IPSL-CM5A-LR'!$I24,'IPSL-CM5A-MR'!$I24,'IPSL-MC5B-LR'!$I24,MIROC5!$I24,'MIROC-ESM'!$I24,'MIROC-ESM-CHEM'!$I24,'MRI-CGCM3'!$I24,'NorESM1-M'!$I24)</f>
        <v>112.33270690000001</v>
      </c>
      <c r="S25" s="51">
        <f>MAX('bcc-csm-1'!$J24,'bcc-csm1-1-m'!$J24,'BNU-ESM'!$J24,CanESM2!$J24,CCSM4!$J24,'CNRM-CM5'!$J24,'CSIRO-Mk3-6-0'!$J24,'GFDL-ESM2M'!$J24,'GFDL-ESM2G'!$J24,'HadGEM2-ES'!$J24,'HadGEM2-CC'!$J24,inmcm4!$J24,'IPSL-CM5A-LR'!$J24,'IPSL-CM5A-MR'!$J24,'IPSL-MC5B-LR'!$J24,MIROC5!$J24,'MIROC-ESM'!$J24,'MIROC-ESM-CHEM'!$J24,'MRI-CGCM3'!$J24,'NorESM1-M'!$J24)</f>
        <v>0.22932700989999999</v>
      </c>
      <c r="T25" s="10">
        <f>MAX('bcc-csm-1'!$K24,'bcc-csm1-1-m'!$K24,'BNU-ESM'!$K24,CanESM2!$K24,CCSM4!$K24,'CNRM-CM5'!$K24,'CSIRO-Mk3-6-0'!$K24,'GFDL-ESM2M'!$K24,'GFDL-ESM2G'!$K24,'HadGEM2-ES'!$K24,'HadGEM2-CC'!$K24,inmcm4!$K24,'IPSL-CM5A-LR'!$K24,'IPSL-CM5A-MR'!$K24,'IPSL-MC5B-LR'!$K24,MIROC5!$K24,'MIROC-ESM'!$K24,'MIROC-ESM-CHEM'!$K24,'MRI-CGCM3'!$K24,'NorESM1-M'!$K24)</f>
        <v>510.9949608</v>
      </c>
      <c r="U25" s="10">
        <f>MAX('bcc-csm-1'!$L24,'bcc-csm1-1-m'!$L24,'BNU-ESM'!$L24,CanESM2!$L24,CCSM4!$L24,'CNRM-CM5'!$L24,'CSIRO-Mk3-6-0'!$L24,'GFDL-ESM2M'!$L24,'GFDL-ESM2G'!$L24,'HadGEM2-ES'!$L24,'HadGEM2-CC'!$L24,inmcm4!$L24,'IPSL-CM5A-LR'!$L24,'IPSL-CM5A-MR'!$L24,'IPSL-MC5B-LR'!$L24,MIROC5!$L24,'MIROC-ESM'!$L24,'MIROC-ESM-CHEM'!$L24,'MRI-CGCM3'!$L24,'NorESM1-M'!$L24)</f>
        <v>187.7625352</v>
      </c>
      <c r="V25" s="51">
        <f>MAX('bcc-csm-1'!$M24,'bcc-csm1-1-m'!$M24,'BNU-ESM'!$M24,CanESM2!$M24,CCSM4!$M24,'CNRM-CM5'!$M24,'CSIRO-Mk3-6-0'!$M24,'GFDL-ESM2M'!$M24,'GFDL-ESM2G'!$M24,'HadGEM2-ES'!$M24,'HadGEM2-CC'!$M24,inmcm4!$M24,'IPSL-CM5A-LR'!$M24,'IPSL-CM5A-MR'!$M24,'IPSL-MC5B-LR'!$M24,MIROC5!$M24,'MIROC-ESM'!$M24,'MIROC-ESM-CHEM'!$M24,'MRI-CGCM3'!$M24,'NorESM1-M'!$M24)</f>
        <v>0.36536379419999998</v>
      </c>
      <c r="W25" s="10">
        <f>STDEV('bcc-csm-1'!$H24,'bcc-csm1-1-m'!$H24,'BNU-ESM'!$H24,CanESM2!$H24,CCSM4!$H24,'CNRM-CM5'!$H24,'CSIRO-Mk3-6-0'!$H24,'GFDL-ESM2M'!$H24,'GFDL-ESM2G'!$H24,'HadGEM2-ES'!$H24,'HadGEM2-CC'!$H24,inmcm4!$H24,'IPSL-CM5A-LR'!$H24,'IPSL-CM5A-MR'!$H24,'IPSL-MC5B-LR'!$H24,MIROC5!$H24,'MIROC-ESM'!$H24,'MIROC-ESM-CHEM'!$H24,'MRI-CGCM3'!$H24,'NorESM1-M'!$H24)</f>
        <v>77.18243121355647</v>
      </c>
      <c r="X25" s="10">
        <f>STDEV('bcc-csm-1'!$I24,'bcc-csm1-1-m'!$I24,'BNU-ESM'!$I24,CanESM2!$I24,CCSM4!$I24,'CNRM-CM5'!$I24,'CSIRO-Mk3-6-0'!$I24,'GFDL-ESM2M'!$I24,'GFDL-ESM2G'!$I24,'HadGEM2-ES'!$I24,'HadGEM2-CC'!$I24,inmcm4!$I24,'IPSL-CM5A-LR'!$I24,'IPSL-CM5A-MR'!$I24,'IPSL-MC5B-LR'!$I24,MIROC5!$I24,'MIROC-ESM'!$I24,'MIROC-ESM-CHEM'!$I24,'MRI-CGCM3'!$I24,'NorESM1-M'!$I24)</f>
        <v>29.13891927385993</v>
      </c>
      <c r="Y25" s="51">
        <f>STDEV('bcc-csm-1'!$J24,'bcc-csm1-1-m'!$J24,'BNU-ESM'!$J24,CanESM2!$J24,CCSM4!$J24,'CNRM-CM5'!$J24,'CSIRO-Mk3-6-0'!$J24,'GFDL-ESM2M'!$J24,'GFDL-ESM2G'!$J24,'HadGEM2-ES'!$J24,'HadGEM2-CC'!$J24,inmcm4!$J24,'IPSL-CM5A-LR'!$J24,'IPSL-CM5A-MR'!$J24,'IPSL-MC5B-LR'!$J24,MIROC5!$J24,'MIROC-ESM'!$J24,'MIROC-ESM-CHEM'!$J24,'MRI-CGCM3'!$J24,'NorESM1-M'!$J24)</f>
        <v>7.0629508558014226E-2</v>
      </c>
      <c r="Z25" s="10">
        <f>STDEV('bcc-csm-1'!$K24,'bcc-csm1-1-m'!$K24,'BNU-ESM'!$K24,CanESM2!$K24,CCSM4!$K24,'CNRM-CM5'!$K24,'CSIRO-Mk3-6-0'!$K24,'GFDL-ESM2M'!$K24,'GFDL-ESM2G'!$K24,'HadGEM2-ES'!$K24,'HadGEM2-CC'!$K24,inmcm4!$K24,'IPSL-CM5A-LR'!$K24,'IPSL-CM5A-MR'!$K24,'IPSL-MC5B-LR'!$K24,MIROC5!$K24,'MIROC-ESM'!$K24,'MIROC-ESM-CHEM'!$K24,'MRI-CGCM3'!$K24,'NorESM1-M'!$K24)</f>
        <v>124.21452278658664</v>
      </c>
      <c r="AA25" s="10">
        <f>STDEV('bcc-csm-1'!$L24,'bcc-csm1-1-m'!$L24,'BNU-ESM'!$L24,CanESM2!$L24,CCSM4!$L24,'CNRM-CM5'!$L24,'CSIRO-Mk3-6-0'!$L24,'GFDL-ESM2M'!$L24,'GFDL-ESM2G'!$L24,'HadGEM2-ES'!$L24,'HadGEM2-CC'!$L24,inmcm4!$L24,'IPSL-CM5A-LR'!$L24,'IPSL-CM5A-MR'!$L24,'IPSL-MC5B-LR'!$L24,MIROC5!$L24,'MIROC-ESM'!$L24,'MIROC-ESM-CHEM'!$L24,'MRI-CGCM3'!$L24,'NorESM1-M'!$L24)</f>
        <v>55.491742399122025</v>
      </c>
      <c r="AB25" s="51">
        <f>STDEV('bcc-csm-1'!$M24,'bcc-csm1-1-m'!$M24,'BNU-ESM'!$M24,CanESM2!$M24,CCSM4!$M24,'CNRM-CM5'!$M24,'CSIRO-Mk3-6-0'!$M24,'GFDL-ESM2M'!$M24,'GFDL-ESM2G'!$M24,'HadGEM2-ES'!$M24,'HadGEM2-CC'!$M24,inmcm4!$M24,'IPSL-CM5A-LR'!$M24,'IPSL-CM5A-MR'!$M24,'IPSL-MC5B-LR'!$M24,MIROC5!$M24,'MIROC-ESM'!$M24,'MIROC-ESM-CHEM'!$M24,'MRI-CGCM3'!$M24,'NorESM1-M'!$M24)</f>
        <v>0.1117986495700632</v>
      </c>
      <c r="AC25" s="10">
        <f t="shared" ref="AC25:AH25" si="58">E25-(3*W25)</f>
        <v>-34.935805144169422</v>
      </c>
      <c r="AD25" s="10">
        <f t="shared" si="58"/>
        <v>-29.292235233579788</v>
      </c>
      <c r="AE25" s="51">
        <f t="shared" si="58"/>
        <v>-0.12338026810354268</v>
      </c>
      <c r="AF25" s="10">
        <f t="shared" si="58"/>
        <v>-44.8336474492599</v>
      </c>
      <c r="AG25" s="10">
        <f t="shared" si="58"/>
        <v>-56.371219746866075</v>
      </c>
      <c r="AH25" s="54">
        <f t="shared" si="58"/>
        <v>-0.15993675780493966</v>
      </c>
      <c r="AI25" s="10">
        <f t="shared" ref="AI25:AN25" si="59">E25+(3*W25)</f>
        <v>428.1587821371694</v>
      </c>
      <c r="AJ25" s="10">
        <f t="shared" si="59"/>
        <v>145.5412804095798</v>
      </c>
      <c r="AK25" s="54">
        <f t="shared" si="59"/>
        <v>0.30039678324454266</v>
      </c>
      <c r="AL25" s="10">
        <f t="shared" si="59"/>
        <v>700.45348927025998</v>
      </c>
      <c r="AM25" s="10">
        <f t="shared" si="59"/>
        <v>276.57923464786609</v>
      </c>
      <c r="AN25" s="54">
        <f t="shared" si="59"/>
        <v>0.5108551396154396</v>
      </c>
      <c r="AO25" s="10">
        <f>AVERAGE('bcc-csm-1'!$E24,'bcc-csm1-1-m'!$E24,'BNU-ESM'!$E24,CanESM2!$E24,CCSM4!$E24,'CNRM-CM5'!$E24,'CSIRO-Mk3-6-0'!$E24,'GFDL-ESM2M'!$E24,'GFDL-ESM2G'!$E24,'HadGEM2-ES'!$E24,'HadGEM2-CC'!$E24,inmcm4!$E24,'IPSL-CM5A-LR'!$E24,'IPSL-CM5A-MR'!$E24,'IPSL-MC5B-LR'!$E24,MIROC5!$E24,'MIROC-ESM'!$E24,'MIROC-ESM-CHEM'!$E24,'MRI-CGCM3'!$E24,'NorESM1-M'!$E24)</f>
        <v>1671.7690353000003</v>
      </c>
      <c r="AP25" s="10">
        <f>AVERAGE('bcc-csm-1'!$F24,'bcc-csm1-1-m'!$F24,'BNU-ESM'!$F24,CanESM2!$F24,CCSM4!$F24,'CNRM-CM5'!$F24,'CSIRO-Mk3-6-0'!$F24,'GFDL-ESM2M'!$F24,'GFDL-ESM2G'!$F24,'HadGEM2-ES'!$F24,'HadGEM2-CC'!$F24,inmcm4!$F24,'IPSL-CM5A-LR'!$F24,'IPSL-CM5A-MR'!$F24,'IPSL-MC5B-LR'!$F24,MIROC5!$F24,'MIROC-ESM'!$F24,'MIROC-ESM-CHEM'!$F24,'MRI-CGCM3'!$F24,'NorESM1-M'!$F24)</f>
        <v>96.460063819500007</v>
      </c>
      <c r="AQ25" s="17">
        <f>AVERAGE('bcc-csm-1'!$G24,'bcc-csm1-1-m'!$G24,'BNU-ESM'!$G24,CanESM2!$G24,CCSM4!$G24,'CNRM-CM5'!$G24,'CSIRO-Mk3-6-0'!$G24,'GFDL-ESM2M'!$G24,'GFDL-ESM2G'!$G24,'HadGEM2-ES'!$G24,'HadGEM2-CC'!$G24,inmcm4!$G24,'IPSL-CM5A-LR'!$G24,'IPSL-CM5A-MR'!$G24,'IPSL-MC5B-LR'!$G24,MIROC5!$G24,'MIROC-ESM'!$G24,'MIROC-ESM-CHEM'!$G24,'MRI-CGCM3'!$G24,'NorESM1-M'!$G24)</f>
        <v>0.85910161007000008</v>
      </c>
      <c r="AR25" s="58">
        <f t="shared" si="12"/>
        <v>0.11760684899945996</v>
      </c>
      <c r="AS25" s="56">
        <f t="shared" si="13"/>
        <v>0.60257603288304862</v>
      </c>
      <c r="AT25" s="60">
        <f t="shared" si="14"/>
        <v>0.10302420171612564</v>
      </c>
      <c r="AU25" s="56">
        <f t="shared" si="15"/>
        <v>0.1960856517788501</v>
      </c>
      <c r="AV25" s="56">
        <f t="shared" si="16"/>
        <v>1.1414465540529923</v>
      </c>
      <c r="AW25" s="60">
        <f t="shared" si="17"/>
        <v>0.20423566764233334</v>
      </c>
    </row>
    <row r="26" spans="1:49" ht="12.75" x14ac:dyDescent="0.35">
      <c r="A26" s="7" t="str">
        <f>IF(AND(B26='bcc-csm-1'!C25, B26='bcc-csm1-1-m'!C25,B26='BNU-ESM'!C25, B26=CanESM2!C25, B26=CCSM4!C25, B26='CNRM-CM5'!C25, B26='CSIRO-Mk3-6-0'!C25, B26='GFDL-ESM2M'!C25, B26='GFDL-ESM2G'!C25, B26='HadGEM2-ES'!C25, B26='HadGEM2-CC'!C25, B26=inmcm4!C25, B26='IPSL-CM5A-LR'!C25, B26='IPSL-CM5A-MR'!C25, B26='IPSL-MC5B-LR'!C25, B26=MIROC5!C25, B26='MIROC-ESM'!C25, B26='MIROC-ESM-CHEM'!C25, B26='MRI-CGCM3'!C25, B26='NorESM1-M'!C25), "Yes", "No")</f>
        <v>Yes</v>
      </c>
      <c r="B26" s="7">
        <v>27043</v>
      </c>
      <c r="C26" s="7" t="str">
        <f>VLOOKUP(B26, 'County name'!$A$2:$B$89, 2, FALSE)</f>
        <v>Faribault</v>
      </c>
      <c r="D26" s="8" t="s">
        <v>97</v>
      </c>
      <c r="E26" s="10">
        <f>AVERAGE('bcc-csm-1'!$H25,'bcc-csm1-1-m'!$H25,'BNU-ESM'!$H25,CanESM2!$H25,CCSM4!$H25,'CNRM-CM5'!$H25,'CSIRO-Mk3-6-0'!$H25,'GFDL-ESM2M'!$H25,'GFDL-ESM2G'!$H25,'HadGEM2-ES'!$H25,'HadGEM2-CC'!$H25,inmcm4!$H25,'IPSL-CM5A-LR'!$H25,'IPSL-CM5A-MR'!$H25,'IPSL-MC5B-LR'!$H25,MIROC5!$H25,'MIROC-ESM'!$H25,'MIROC-ESM-CHEM'!$H25,'MRI-CGCM3'!$H25,'NorESM1-M'!$H25)</f>
        <v>213.20251570700006</v>
      </c>
      <c r="F26" s="10">
        <f>AVERAGE('bcc-csm-1'!$I25,'bcc-csm1-1-m'!$I25,'BNU-ESM'!$I25,CanESM2!$I25,CCSM4!$I25,'CNRM-CM5'!$I25,'CSIRO-Mk3-6-0'!$I25,'GFDL-ESM2M'!$I25,'GFDL-ESM2G'!$I25,'HadGEM2-ES'!$I25,'HadGEM2-CC'!$I25,inmcm4!$I25,'IPSL-CM5A-LR'!$I25,'IPSL-CM5A-MR'!$I25,'IPSL-MC5B-LR'!$I25,MIROC5!$I25,'MIROC-ESM'!$I25,'MIROC-ESM-CHEM'!$I25,'MRI-CGCM3'!$I25,'NorESM1-M'!$I25)</f>
        <v>79.260959032599999</v>
      </c>
      <c r="G26" s="51">
        <f>AVERAGE('bcc-csm-1'!$J25,'bcc-csm1-1-m'!$J25,'BNU-ESM'!$J25,CanESM2!$J25,CCSM4!$J25,'CNRM-CM5'!$J25,'CSIRO-Mk3-6-0'!$J25,'GFDL-ESM2M'!$J25,'GFDL-ESM2G'!$J25,'HadGEM2-ES'!$J25,'HadGEM2-CC'!$J25,inmcm4!$J25,'IPSL-CM5A-LR'!$J25,'IPSL-CM5A-MR'!$J25,'IPSL-MC5B-LR'!$J25,MIROC5!$J25,'MIROC-ESM'!$J25,'MIROC-ESM-CHEM'!$J25,'MRI-CGCM3'!$J25,'NorESM1-M'!$J25)</f>
        <v>0.111551993572</v>
      </c>
      <c r="H26" s="10">
        <f>AVERAGE('bcc-csm-1'!$K25,'bcc-csm1-1-m'!$K25,'BNU-ESM'!$K25,CanESM2!$K25,CCSM4!$K25,'CNRM-CM5'!$K25,'CSIRO-Mk3-6-0'!$K25,'GFDL-ESM2M'!$K25,'GFDL-ESM2G'!$K25,'HadGEM2-ES'!$K25,'HadGEM2-CC'!$K25,inmcm4!$K25,'IPSL-CM5A-LR'!$K25,'IPSL-CM5A-MR'!$K25,'IPSL-MC5B-LR'!$K25,MIROC5!$K25,'MIROC-ESM'!$K25,'MIROC-ESM-CHEM'!$K25,'MRI-CGCM3'!$K25,'NorESM1-M'!$K25)</f>
        <v>350.81364074500004</v>
      </c>
      <c r="I26" s="10">
        <f>AVERAGE('bcc-csm-1'!$L25,'bcc-csm1-1-m'!$L25,'BNU-ESM'!$L25,CanESM2!$L25,CCSM4!$L25,'CNRM-CM5'!$L25,'CSIRO-Mk3-6-0'!$L25,'GFDL-ESM2M'!$L25,'GFDL-ESM2G'!$L25,'HadGEM2-ES'!$L25,'HadGEM2-CC'!$L25,inmcm4!$L25,'IPSL-CM5A-LR'!$L25,'IPSL-CM5A-MR'!$L25,'IPSL-MC5B-LR'!$L25,MIROC5!$L25,'MIROC-ESM'!$L25,'MIROC-ESM-CHEM'!$L25,'MRI-CGCM3'!$L25,'NorESM1-M'!$L25)</f>
        <v>150.819260834</v>
      </c>
      <c r="J26" s="51">
        <f>AVERAGE('bcc-csm-1'!$M25,'bcc-csm1-1-m'!$M25,'BNU-ESM'!$M25,CanESM2!$M25,CCSM4!$M25,'CNRM-CM5'!$M25,'CSIRO-Mk3-6-0'!$M25,'GFDL-ESM2M'!$M25,'GFDL-ESM2G'!$M25,'HadGEM2-ES'!$M25,'HadGEM2-CC'!$M25,inmcm4!$M25,'IPSL-CM5A-LR'!$M25,'IPSL-CM5A-MR'!$M25,'IPSL-MC5B-LR'!$M25,MIROC5!$M25,'MIROC-ESM'!$M25,'MIROC-ESM-CHEM'!$M25,'MRI-CGCM3'!$M25,'NorESM1-M'!$M25)</f>
        <v>0.20890841628240003</v>
      </c>
      <c r="K26" s="10">
        <f>MIN('bcc-csm-1'!$H25,'bcc-csm1-1-m'!$H25,'BNU-ESM'!$H25,CanESM2!$H25,CCSM4!$H25,'CNRM-CM5'!$H25,'CSIRO-Mk3-6-0'!$H25,'GFDL-ESM2M'!$H25,'GFDL-ESM2G'!$H25,'HadGEM2-ES'!$H25,'HadGEM2-CC'!$H25,inmcm4!$H25,'IPSL-CM5A-LR'!$H25,'IPSL-CM5A-MR'!$H25,'IPSL-MC5B-LR'!$H25,MIROC5!$H25,'MIROC-ESM'!$H25,'MIROC-ESM-CHEM'!$H25,'MRI-CGCM3'!$H25,'NorESM1-M'!$H25)</f>
        <v>42.637036160000001</v>
      </c>
      <c r="L26" s="10">
        <f>MIN('bcc-csm-1'!$I25,'bcc-csm1-1-m'!$I25,'BNU-ESM'!$I25,CanESM2!$I25,CCSM4!$I25,'CNRM-CM5'!$I25,'CSIRO-Mk3-6-0'!$I25,'GFDL-ESM2M'!$I25,'GFDL-ESM2G'!$I25,'HadGEM2-ES'!$I25,'HadGEM2-CC'!$I25,inmcm4!$I25,'IPSL-CM5A-LR'!$I25,'IPSL-CM5A-MR'!$I25,'IPSL-MC5B-LR'!$I25,MIROC5!$I25,'MIROC-ESM'!$I25,'MIROC-ESM-CHEM'!$I25,'MRI-CGCM3'!$I25,'NorESM1-M'!$I25)</f>
        <v>-8.1097048279999999</v>
      </c>
      <c r="M26" s="51">
        <f>MIN('bcc-csm-1'!$J25,'bcc-csm1-1-m'!$J25,'BNU-ESM'!$J25,CanESM2!$J25,CCSM4!$J25,'CNRM-CM5'!$J25,'CSIRO-Mk3-6-0'!$J25,'GFDL-ESM2M'!$J25,'GFDL-ESM2G'!$J25,'HadGEM2-ES'!$J25,'HadGEM2-CC'!$J25,inmcm4!$J25,'IPSL-CM5A-LR'!$J25,'IPSL-CM5A-MR'!$J25,'IPSL-MC5B-LR'!$J25,MIROC5!$J25,'MIROC-ESM'!$J25,'MIROC-ESM-CHEM'!$J25,'MRI-CGCM3'!$J25,'NorESM1-M'!$J25)</f>
        <v>-6.0338639829999999E-2</v>
      </c>
      <c r="N26" s="10">
        <f>MIN('bcc-csm-1'!$K25,'bcc-csm1-1-m'!$K25,'BNU-ESM'!$K25,CanESM2!$K25,CCSM4!$K25,'CNRM-CM5'!$K25,'CSIRO-Mk3-6-0'!$K25,'GFDL-ESM2M'!$K25,'GFDL-ESM2G'!$K25,'HadGEM2-ES'!$K25,'HadGEM2-CC'!$K25,inmcm4!$K25,'IPSL-CM5A-LR'!$K25,'IPSL-CM5A-MR'!$K25,'IPSL-MC5B-LR'!$K25,MIROC5!$K25,'MIROC-ESM'!$K25,'MIROC-ESM-CHEM'!$K25,'MRI-CGCM3'!$K25,'NorESM1-M'!$K25)</f>
        <v>114.9557908</v>
      </c>
      <c r="O26" s="10">
        <f>MIN('bcc-csm-1'!$L25,'bcc-csm1-1-m'!$L25,'BNU-ESM'!$L25,CanESM2!$L25,CCSM4!$L25,'CNRM-CM5'!$L25,'CSIRO-Mk3-6-0'!$L25,'GFDL-ESM2M'!$L25,'GFDL-ESM2G'!$L25,'HadGEM2-ES'!$L25,'HadGEM2-CC'!$L25,inmcm4!$L25,'IPSL-CM5A-LR'!$L25,'IPSL-CM5A-MR'!$L25,'IPSL-MC5B-LR'!$L25,MIROC5!$L25,'MIROC-ESM'!$L25,'MIROC-ESM-CHEM'!$L25,'MRI-CGCM3'!$L25,'NorESM1-M'!$L25)</f>
        <v>25.234626389999999</v>
      </c>
      <c r="P26" s="51">
        <f>MIN('bcc-csm-1'!$M25,'bcc-csm1-1-m'!$M25,'BNU-ESM'!$M25,CanESM2!$M25,CCSM4!$M25,'CNRM-CM5'!$M25,'CSIRO-Mk3-6-0'!$M25,'GFDL-ESM2M'!$M25,'GFDL-ESM2G'!$M25,'HadGEM2-ES'!$M25,'HadGEM2-CC'!$M25,inmcm4!$M25,'IPSL-CM5A-LR'!$M25,'IPSL-CM5A-MR'!$M25,'IPSL-MC5B-LR'!$M25,MIROC5!$M25,'MIROC-ESM'!$M25,'MIROC-ESM-CHEM'!$M25,'MRI-CGCM3'!$M25,'NorESM1-M'!$M25)</f>
        <v>-1.8916912020000001E-3</v>
      </c>
      <c r="Q26" s="10">
        <f>MAX('bcc-csm-1'!$H25,'bcc-csm1-1-m'!$H25,'BNU-ESM'!$H25,CanESM2!$H25,CCSM4!$H25,'CNRM-CM5'!$H25,'CSIRO-Mk3-6-0'!$H25,'GFDL-ESM2M'!$H25,'GFDL-ESM2G'!$H25,'HadGEM2-ES'!$H25,'HadGEM2-CC'!$H25,inmcm4!$H25,'IPSL-CM5A-LR'!$H25,'IPSL-CM5A-MR'!$H25,'IPSL-MC5B-LR'!$H25,MIROC5!$H25,'MIROC-ESM'!$H25,'MIROC-ESM-CHEM'!$H25,'MRI-CGCM3'!$H25,'NorESM1-M'!$H25)</f>
        <v>348.95211219999999</v>
      </c>
      <c r="R26" s="10">
        <f>MAX('bcc-csm-1'!$I25,'bcc-csm1-1-m'!$I25,'BNU-ESM'!$I25,CanESM2!$I25,CCSM4!$I25,'CNRM-CM5'!$I25,'CSIRO-Mk3-6-0'!$I25,'GFDL-ESM2M'!$I25,'GFDL-ESM2G'!$I25,'HadGEM2-ES'!$I25,'HadGEM2-CC'!$I25,inmcm4!$I25,'IPSL-CM5A-LR'!$I25,'IPSL-CM5A-MR'!$I25,'IPSL-MC5B-LR'!$I25,MIROC5!$I25,'MIROC-ESM'!$I25,'MIROC-ESM-CHEM'!$I25,'MRI-CGCM3'!$I25,'NorESM1-M'!$I25)</f>
        <v>156.72282369999999</v>
      </c>
      <c r="S26" s="51">
        <f>MAX('bcc-csm-1'!$J25,'bcc-csm1-1-m'!$J25,'BNU-ESM'!$J25,CanESM2!$J25,CCSM4!$J25,'CNRM-CM5'!$J25,'CSIRO-Mk3-6-0'!$J25,'GFDL-ESM2M'!$J25,'GFDL-ESM2G'!$J25,'HadGEM2-ES'!$J25,'HadGEM2-CC'!$J25,inmcm4!$J25,'IPSL-CM5A-LR'!$J25,'IPSL-CM5A-MR'!$J25,'IPSL-MC5B-LR'!$J25,MIROC5!$J25,'MIROC-ESM'!$J25,'MIROC-ESM-CHEM'!$J25,'MRI-CGCM3'!$J25,'NorESM1-M'!$J25)</f>
        <v>0.27388696309999999</v>
      </c>
      <c r="T26" s="10">
        <f>MAX('bcc-csm-1'!$K25,'bcc-csm1-1-m'!$K25,'BNU-ESM'!$K25,CanESM2!$K25,CCSM4!$K25,'CNRM-CM5'!$K25,'CSIRO-Mk3-6-0'!$K25,'GFDL-ESM2M'!$K25,'GFDL-ESM2G'!$K25,'HadGEM2-ES'!$K25,'HadGEM2-CC'!$K25,inmcm4!$K25,'IPSL-CM5A-LR'!$K25,'IPSL-CM5A-MR'!$K25,'IPSL-MC5B-LR'!$K25,MIROC5!$K25,'MIROC-ESM'!$K25,'MIROC-ESM-CHEM'!$K25,'MRI-CGCM3'!$K25,'NorESM1-M'!$K25)</f>
        <v>546.06422190000001</v>
      </c>
      <c r="U26" s="10">
        <f>MAX('bcc-csm-1'!$L25,'bcc-csm1-1-m'!$L25,'BNU-ESM'!$L25,CanESM2!$L25,CCSM4!$L25,'CNRM-CM5'!$L25,'CSIRO-Mk3-6-0'!$L25,'GFDL-ESM2M'!$L25,'GFDL-ESM2G'!$L25,'HadGEM2-ES'!$L25,'HadGEM2-CC'!$L25,inmcm4!$L25,'IPSL-CM5A-LR'!$L25,'IPSL-CM5A-MR'!$L25,'IPSL-MC5B-LR'!$L25,MIROC5!$L25,'MIROC-ESM'!$L25,'MIROC-ESM-CHEM'!$L25,'MRI-CGCM3'!$L25,'NorESM1-M'!$L25)</f>
        <v>272.00037780000002</v>
      </c>
      <c r="V26" s="51">
        <f>MAX('bcc-csm-1'!$M25,'bcc-csm1-1-m'!$M25,'BNU-ESM'!$M25,CanESM2!$M25,CCSM4!$M25,'CNRM-CM5'!$M25,'CSIRO-Mk3-6-0'!$M25,'GFDL-ESM2M'!$M25,'GFDL-ESM2G'!$M25,'HadGEM2-ES'!$M25,'HadGEM2-CC'!$M25,inmcm4!$M25,'IPSL-CM5A-LR'!$M25,'IPSL-CM5A-MR'!$M25,'IPSL-MC5B-LR'!$M25,MIROC5!$M25,'MIROC-ESM'!$M25,'MIROC-ESM-CHEM'!$M25,'MRI-CGCM3'!$M25,'NorESM1-M'!$M25)</f>
        <v>0.4051675434</v>
      </c>
      <c r="W26" s="10">
        <f>STDEV('bcc-csm-1'!$H25,'bcc-csm1-1-m'!$H25,'BNU-ESM'!$H25,CanESM2!$H25,CCSM4!$H25,'CNRM-CM5'!$H25,'CSIRO-Mk3-6-0'!$H25,'GFDL-ESM2M'!$H25,'GFDL-ESM2G'!$H25,'HadGEM2-ES'!$H25,'HadGEM2-CC'!$H25,inmcm4!$H25,'IPSL-CM5A-LR'!$H25,'IPSL-CM5A-MR'!$H25,'IPSL-MC5B-LR'!$H25,MIROC5!$H25,'MIROC-ESM'!$H25,'MIROC-ESM-CHEM'!$H25,'MRI-CGCM3'!$H25,'NorESM1-M'!$H25)</f>
        <v>76.994226777618593</v>
      </c>
      <c r="X26" s="10">
        <f>STDEV('bcc-csm-1'!$I25,'bcc-csm1-1-m'!$I25,'BNU-ESM'!$I25,CanESM2!$I25,CCSM4!$I25,'CNRM-CM5'!$I25,'CSIRO-Mk3-6-0'!$I25,'GFDL-ESM2M'!$I25,'GFDL-ESM2G'!$I25,'HadGEM2-ES'!$I25,'HadGEM2-CC'!$I25,inmcm4!$I25,'IPSL-CM5A-LR'!$I25,'IPSL-CM5A-MR'!$I25,'IPSL-MC5B-LR'!$I25,MIROC5!$I25,'MIROC-ESM'!$I25,'MIROC-ESM-CHEM'!$I25,'MRI-CGCM3'!$I25,'NorESM1-M'!$I25)</f>
        <v>38.280873329217151</v>
      </c>
      <c r="Y26" s="51">
        <f>STDEV('bcc-csm-1'!$J25,'bcc-csm1-1-m'!$J25,'BNU-ESM'!$J25,CanESM2!$J25,CCSM4!$J25,'CNRM-CM5'!$J25,'CSIRO-Mk3-6-0'!$J25,'GFDL-ESM2M'!$J25,'GFDL-ESM2G'!$J25,'HadGEM2-ES'!$J25,'HadGEM2-CC'!$J25,inmcm4!$J25,'IPSL-CM5A-LR'!$J25,'IPSL-CM5A-MR'!$J25,'IPSL-MC5B-LR'!$J25,MIROC5!$J25,'MIROC-ESM'!$J25,'MIROC-ESM-CHEM'!$J25,'MRI-CGCM3'!$J25,'NorESM1-M'!$J25)</f>
        <v>8.1757518472200752E-2</v>
      </c>
      <c r="Z26" s="10">
        <f>STDEV('bcc-csm-1'!$K25,'bcc-csm1-1-m'!$K25,'BNU-ESM'!$K25,CanESM2!$K25,CCSM4!$K25,'CNRM-CM5'!$K25,'CSIRO-Mk3-6-0'!$K25,'GFDL-ESM2M'!$K25,'GFDL-ESM2G'!$K25,'HadGEM2-ES'!$K25,'HadGEM2-CC'!$K25,inmcm4!$K25,'IPSL-CM5A-LR'!$K25,'IPSL-CM5A-MR'!$K25,'IPSL-MC5B-LR'!$K25,MIROC5!$K25,'MIROC-ESM'!$K25,'MIROC-ESM-CHEM'!$K25,'MRI-CGCM3'!$K25,'NorESM1-M'!$K25)</f>
        <v>130.10745011165002</v>
      </c>
      <c r="AA26" s="10">
        <f>STDEV('bcc-csm-1'!$L25,'bcc-csm1-1-m'!$L25,'BNU-ESM'!$L25,CanESM2!$L25,CCSM4!$L25,'CNRM-CM5'!$L25,'CSIRO-Mk3-6-0'!$L25,'GFDL-ESM2M'!$L25,'GFDL-ESM2G'!$L25,'HadGEM2-ES'!$L25,'HadGEM2-CC'!$L25,inmcm4!$L25,'IPSL-CM5A-LR'!$L25,'IPSL-CM5A-MR'!$L25,'IPSL-MC5B-LR'!$L25,MIROC5!$L25,'MIROC-ESM'!$L25,'MIROC-ESM-CHEM'!$L25,'MRI-CGCM3'!$L25,'NorESM1-M'!$L25)</f>
        <v>69.656435967357737</v>
      </c>
      <c r="AB26" s="51">
        <f>STDEV('bcc-csm-1'!$M25,'bcc-csm1-1-m'!$M25,'BNU-ESM'!$M25,CanESM2!$M25,CCSM4!$M25,'CNRM-CM5'!$M25,'CSIRO-Mk3-6-0'!$M25,'GFDL-ESM2M'!$M25,'GFDL-ESM2G'!$M25,'HadGEM2-ES'!$M25,'HadGEM2-CC'!$M25,inmcm4!$M25,'IPSL-CM5A-LR'!$M25,'IPSL-CM5A-MR'!$M25,'IPSL-MC5B-LR'!$M25,MIROC5!$M25,'MIROC-ESM'!$M25,'MIROC-ESM-CHEM'!$M25,'MRI-CGCM3'!$M25,'NorESM1-M'!$M25)</f>
        <v>0.121731227345797</v>
      </c>
      <c r="AC26" s="10">
        <f t="shared" ref="AC26:AH26" si="60">E26-(3*W26)</f>
        <v>-17.780164625855718</v>
      </c>
      <c r="AD26" s="10">
        <f t="shared" si="60"/>
        <v>-35.581660955051461</v>
      </c>
      <c r="AE26" s="51">
        <f t="shared" si="60"/>
        <v>-0.13372056184460224</v>
      </c>
      <c r="AF26" s="10">
        <f t="shared" si="60"/>
        <v>-39.508709589950058</v>
      </c>
      <c r="AG26" s="10">
        <f t="shared" si="60"/>
        <v>-58.150047068073206</v>
      </c>
      <c r="AH26" s="54">
        <f t="shared" si="60"/>
        <v>-0.15628526575499097</v>
      </c>
      <c r="AI26" s="10">
        <f t="shared" ref="AI26:AN26" si="61">E26+(3*W26)</f>
        <v>444.18519603985584</v>
      </c>
      <c r="AJ26" s="10">
        <f t="shared" si="61"/>
        <v>194.10357902025146</v>
      </c>
      <c r="AK26" s="54">
        <f t="shared" si="61"/>
        <v>0.35682454898860227</v>
      </c>
      <c r="AL26" s="10">
        <f t="shared" si="61"/>
        <v>741.13599107995014</v>
      </c>
      <c r="AM26" s="10">
        <f t="shared" si="61"/>
        <v>359.78856873607322</v>
      </c>
      <c r="AN26" s="54">
        <f t="shared" si="61"/>
        <v>0.57410209831979109</v>
      </c>
      <c r="AO26" s="10">
        <f>AVERAGE('bcc-csm-1'!$E25,'bcc-csm1-1-m'!$E25,'BNU-ESM'!$E25,CanESM2!$E25,CCSM4!$E25,'CNRM-CM5'!$E25,'CSIRO-Mk3-6-0'!$E25,'GFDL-ESM2M'!$E25,'GFDL-ESM2G'!$E25,'HadGEM2-ES'!$E25,'HadGEM2-CC'!$E25,inmcm4!$E25,'IPSL-CM5A-LR'!$E25,'IPSL-CM5A-MR'!$E25,'IPSL-MC5B-LR'!$E25,MIROC5!$E25,'MIROC-ESM'!$E25,'MIROC-ESM-CHEM'!$E25,'MRI-CGCM3'!$E25,'NorESM1-M'!$E25)</f>
        <v>1868.0820726500001</v>
      </c>
      <c r="AP26" s="10">
        <f>AVERAGE('bcc-csm-1'!$F25,'bcc-csm1-1-m'!$F25,'BNU-ESM'!$F25,CanESM2!$F25,CCSM4!$F25,'CNRM-CM5'!$F25,'CSIRO-Mk3-6-0'!$F25,'GFDL-ESM2M'!$F25,'GFDL-ESM2G'!$F25,'HadGEM2-ES'!$F25,'HadGEM2-CC'!$F25,inmcm4!$F25,'IPSL-CM5A-LR'!$F25,'IPSL-CM5A-MR'!$F25,'IPSL-MC5B-LR'!$F25,MIROC5!$F25,'MIROC-ESM'!$F25,'MIROC-ESM-CHEM'!$F25,'MRI-CGCM3'!$F25,'NorESM1-M'!$F25)</f>
        <v>134.34497905500001</v>
      </c>
      <c r="AQ26" s="17">
        <f>AVERAGE('bcc-csm-1'!$G25,'bcc-csm1-1-m'!$G25,'BNU-ESM'!$G25,CanESM2!$G25,CCSM4!$G25,'CNRM-CM5'!$G25,'CSIRO-Mk3-6-0'!$G25,'GFDL-ESM2M'!$G25,'GFDL-ESM2G'!$G25,'HadGEM2-ES'!$G25,'HadGEM2-CC'!$G25,inmcm4!$G25,'IPSL-CM5A-LR'!$G25,'IPSL-CM5A-MR'!$G25,'IPSL-MC5B-LR'!$G25,MIROC5!$G25,'MIROC-ESM'!$G25,'MIROC-ESM-CHEM'!$G25,'MRI-CGCM3'!$G25,'NorESM1-M'!$G25)</f>
        <v>0.94377997639000011</v>
      </c>
      <c r="AR26" s="58">
        <f t="shared" si="12"/>
        <v>0.11412909466261188</v>
      </c>
      <c r="AS26" s="56">
        <f t="shared" si="13"/>
        <v>0.5899808060571512</v>
      </c>
      <c r="AT26" s="60">
        <f t="shared" si="14"/>
        <v>0.118197033591125</v>
      </c>
      <c r="AU26" s="56">
        <f t="shared" si="15"/>
        <v>0.18779348395937834</v>
      </c>
      <c r="AV26" s="56">
        <f t="shared" si="16"/>
        <v>1.1226267025004002</v>
      </c>
      <c r="AW26" s="60">
        <f t="shared" si="17"/>
        <v>0.22135288044728804</v>
      </c>
    </row>
    <row r="27" spans="1:49" ht="12.75" x14ac:dyDescent="0.35">
      <c r="A27" s="7" t="str">
        <f>IF(AND(B27='bcc-csm-1'!C26, B27='bcc-csm1-1-m'!C26,B27='BNU-ESM'!C26, B27=CanESM2!C26, B27=CCSM4!C26, B27='CNRM-CM5'!C26, B27='CSIRO-Mk3-6-0'!C26, B27='GFDL-ESM2M'!C26, B27='GFDL-ESM2G'!C26, B27='HadGEM2-ES'!C26, B27='HadGEM2-CC'!C26, B27=inmcm4!C26, B27='IPSL-CM5A-LR'!C26, B27='IPSL-CM5A-MR'!C26, B27='IPSL-MC5B-LR'!C26, B27=MIROC5!C26, B27='MIROC-ESM'!C26, B27='MIROC-ESM-CHEM'!C26, B27='MRI-CGCM3'!C26, B27='NorESM1-M'!C26), "Yes", "No")</f>
        <v>Yes</v>
      </c>
      <c r="B27" s="7">
        <v>27045</v>
      </c>
      <c r="C27" s="7" t="str">
        <f>VLOOKUP(B27, 'County name'!$A$2:$B$89, 2, FALSE)</f>
        <v>Fillmore</v>
      </c>
      <c r="D27" s="8" t="s">
        <v>97</v>
      </c>
      <c r="E27" s="10">
        <f>AVERAGE('bcc-csm-1'!$H26,'bcc-csm1-1-m'!$H26,'BNU-ESM'!$H26,CanESM2!$H26,CCSM4!$H26,'CNRM-CM5'!$H26,'CSIRO-Mk3-6-0'!$H26,'GFDL-ESM2M'!$H26,'GFDL-ESM2G'!$H26,'HadGEM2-ES'!$H26,'HadGEM2-CC'!$H26,inmcm4!$H26,'IPSL-CM5A-LR'!$H26,'IPSL-CM5A-MR'!$H26,'IPSL-MC5B-LR'!$H26,MIROC5!$H26,'MIROC-ESM'!$H26,'MIROC-ESM-CHEM'!$H26,'MRI-CGCM3'!$H26,'NorESM1-M'!$H26)</f>
        <v>212.09615801449996</v>
      </c>
      <c r="F27" s="10">
        <f>AVERAGE('bcc-csm-1'!$I26,'bcc-csm1-1-m'!$I26,'BNU-ESM'!$I26,CanESM2!$I26,CCSM4!$I26,'CNRM-CM5'!$I26,'CSIRO-Mk3-6-0'!$I26,'GFDL-ESM2M'!$I26,'GFDL-ESM2G'!$I26,'HadGEM2-ES'!$I26,'HadGEM2-CC'!$I26,inmcm4!$I26,'IPSL-CM5A-LR'!$I26,'IPSL-CM5A-MR'!$I26,'IPSL-MC5B-LR'!$I26,MIROC5!$I26,'MIROC-ESM'!$I26,'MIROC-ESM-CHEM'!$I26,'MRI-CGCM3'!$I26,'NorESM1-M'!$I26)</f>
        <v>67.34668425129999</v>
      </c>
      <c r="G27" s="51">
        <f>AVERAGE('bcc-csm-1'!$J26,'bcc-csm1-1-m'!$J26,'BNU-ESM'!$J26,CanESM2!$J26,CCSM4!$J26,'CNRM-CM5'!$J26,'CSIRO-Mk3-6-0'!$J26,'GFDL-ESM2M'!$J26,'GFDL-ESM2G'!$J26,'HadGEM2-ES'!$J26,'HadGEM2-CC'!$J26,inmcm4!$J26,'IPSL-CM5A-LR'!$J26,'IPSL-CM5A-MR'!$J26,'IPSL-MC5B-LR'!$J26,MIROC5!$J26,'MIROC-ESM'!$J26,'MIROC-ESM-CHEM'!$J26,'MRI-CGCM3'!$J26,'NorESM1-M'!$J26)</f>
        <v>0.10390048021250001</v>
      </c>
      <c r="H27" s="10">
        <f>AVERAGE('bcc-csm-1'!$K26,'bcc-csm1-1-m'!$K26,'BNU-ESM'!$K26,CanESM2!$K26,CCSM4!$K26,'CNRM-CM5'!$K26,'CSIRO-Mk3-6-0'!$K26,'GFDL-ESM2M'!$K26,'GFDL-ESM2G'!$K26,'HadGEM2-ES'!$K26,'HadGEM2-CC'!$K26,inmcm4!$K26,'IPSL-CM5A-LR'!$K26,'IPSL-CM5A-MR'!$K26,'IPSL-MC5B-LR'!$K26,MIROC5!$K26,'MIROC-ESM'!$K26,'MIROC-ESM-CHEM'!$K26,'MRI-CGCM3'!$K26,'NorESM1-M'!$K26)</f>
        <v>348.02016388999994</v>
      </c>
      <c r="I27" s="10">
        <f>AVERAGE('bcc-csm-1'!$L26,'bcc-csm1-1-m'!$L26,'BNU-ESM'!$L26,CanESM2!$L26,CCSM4!$L26,'CNRM-CM5'!$L26,'CSIRO-Mk3-6-0'!$L26,'GFDL-ESM2M'!$L26,'GFDL-ESM2G'!$L26,'HadGEM2-ES'!$L26,'HadGEM2-CC'!$L26,inmcm4!$L26,'IPSL-CM5A-LR'!$L26,'IPSL-CM5A-MR'!$L26,'IPSL-MC5B-LR'!$L26,MIROC5!$L26,'MIROC-ESM'!$L26,'MIROC-ESM-CHEM'!$L26,'MRI-CGCM3'!$L26,'NorESM1-M'!$L26)</f>
        <v>129.16946027000003</v>
      </c>
      <c r="J27" s="51">
        <f>AVERAGE('bcc-csm-1'!$M26,'bcc-csm1-1-m'!$M26,'BNU-ESM'!$M26,CanESM2!$M26,CCSM4!$M26,'CNRM-CM5'!$M26,'CSIRO-Mk3-6-0'!$M26,'GFDL-ESM2M'!$M26,'GFDL-ESM2G'!$M26,'HadGEM2-ES'!$M26,'HadGEM2-CC'!$M26,inmcm4!$M26,'IPSL-CM5A-LR'!$M26,'IPSL-CM5A-MR'!$M26,'IPSL-MC5B-LR'!$M26,MIROC5!$M26,'MIROC-ESM'!$M26,'MIROC-ESM-CHEM'!$M26,'MRI-CGCM3'!$M26,'NorESM1-M'!$M26)</f>
        <v>0.19109195658299996</v>
      </c>
      <c r="K27" s="10">
        <f>MIN('bcc-csm-1'!$H26,'bcc-csm1-1-m'!$H26,'BNU-ESM'!$H26,CanESM2!$H26,CCSM4!$H26,'CNRM-CM5'!$H26,'CSIRO-Mk3-6-0'!$H26,'GFDL-ESM2M'!$H26,'GFDL-ESM2G'!$H26,'HadGEM2-ES'!$H26,'HadGEM2-CC'!$H26,inmcm4!$H26,'IPSL-CM5A-LR'!$H26,'IPSL-CM5A-MR'!$H26,'IPSL-MC5B-LR'!$H26,MIROC5!$H26,'MIROC-ESM'!$H26,'MIROC-ESM-CHEM'!$H26,'MRI-CGCM3'!$H26,'NorESM1-M'!$H26)</f>
        <v>53.959232909999997</v>
      </c>
      <c r="L27" s="10">
        <f>MIN('bcc-csm-1'!$I26,'bcc-csm1-1-m'!$I26,'BNU-ESM'!$I26,CanESM2!$I26,CCSM4!$I26,'CNRM-CM5'!$I26,'CSIRO-Mk3-6-0'!$I26,'GFDL-ESM2M'!$I26,'GFDL-ESM2G'!$I26,'HadGEM2-ES'!$I26,'HadGEM2-CC'!$I26,inmcm4!$I26,'IPSL-CM5A-LR'!$I26,'IPSL-CM5A-MR'!$I26,'IPSL-MC5B-LR'!$I26,MIROC5!$I26,'MIROC-ESM'!$I26,'MIROC-ESM-CHEM'!$I26,'MRI-CGCM3'!$I26,'NorESM1-M'!$I26)</f>
        <v>4.1835174559999997</v>
      </c>
      <c r="M27" s="51">
        <f>MIN('bcc-csm-1'!$J26,'bcc-csm1-1-m'!$J26,'BNU-ESM'!$J26,CanESM2!$J26,CCSM4!$J26,'CNRM-CM5'!$J26,'CSIRO-Mk3-6-0'!$J26,'GFDL-ESM2M'!$J26,'GFDL-ESM2G'!$J26,'HadGEM2-ES'!$J26,'HadGEM2-CC'!$J26,inmcm4!$J26,'IPSL-CM5A-LR'!$J26,'IPSL-CM5A-MR'!$J26,'IPSL-MC5B-LR'!$J26,MIROC5!$J26,'MIROC-ESM'!$J26,'MIROC-ESM-CHEM'!$J26,'MRI-CGCM3'!$J26,'NorESM1-M'!$J26)</f>
        <v>-4.6223920930000002E-2</v>
      </c>
      <c r="N27" s="10">
        <f>MIN('bcc-csm-1'!$K26,'bcc-csm1-1-m'!$K26,'BNU-ESM'!$K26,CanESM2!$K26,CCSM4!$K26,'CNRM-CM5'!$K26,'CSIRO-Mk3-6-0'!$K26,'GFDL-ESM2M'!$K26,'GFDL-ESM2G'!$K26,'HadGEM2-ES'!$K26,'HadGEM2-CC'!$K26,inmcm4!$K26,'IPSL-CM5A-LR'!$K26,'IPSL-CM5A-MR'!$K26,'IPSL-MC5B-LR'!$K26,MIROC5!$K26,'MIROC-ESM'!$K26,'MIROC-ESM-CHEM'!$K26,'MRI-CGCM3'!$K26,'NorESM1-M'!$K26)</f>
        <v>111.13079620000001</v>
      </c>
      <c r="O27" s="10">
        <f>MIN('bcc-csm-1'!$L26,'bcc-csm1-1-m'!$L26,'BNU-ESM'!$L26,CanESM2!$L26,CCSM4!$L26,'CNRM-CM5'!$L26,'CSIRO-Mk3-6-0'!$L26,'GFDL-ESM2M'!$L26,'GFDL-ESM2G'!$L26,'HadGEM2-ES'!$L26,'HadGEM2-CC'!$L26,inmcm4!$L26,'IPSL-CM5A-LR'!$L26,'IPSL-CM5A-MR'!$L26,'IPSL-MC5B-LR'!$L26,MIROC5!$L26,'MIROC-ESM'!$L26,'MIROC-ESM-CHEM'!$L26,'MRI-CGCM3'!$L26,'NorESM1-M'!$L26)</f>
        <v>13.562865779999999</v>
      </c>
      <c r="P27" s="51">
        <f>MIN('bcc-csm-1'!$M26,'bcc-csm1-1-m'!$M26,'BNU-ESM'!$M26,CanESM2!$M26,CCSM4!$M26,'CNRM-CM5'!$M26,'CSIRO-Mk3-6-0'!$M26,'GFDL-ESM2M'!$M26,'GFDL-ESM2G'!$M26,'HadGEM2-ES'!$M26,'HadGEM2-CC'!$M26,inmcm4!$M26,'IPSL-CM5A-LR'!$M26,'IPSL-CM5A-MR'!$M26,'IPSL-MC5B-LR'!$M26,MIROC5!$M26,'MIROC-ESM'!$M26,'MIROC-ESM-CHEM'!$M26,'MRI-CGCM3'!$M26,'NorESM1-M'!$M26)</f>
        <v>-2.2963693439999999E-2</v>
      </c>
      <c r="Q27" s="10">
        <f>MAX('bcc-csm-1'!$H26,'bcc-csm1-1-m'!$H26,'BNU-ESM'!$H26,CanESM2!$H26,CCSM4!$H26,'CNRM-CM5'!$H26,'CSIRO-Mk3-6-0'!$H26,'GFDL-ESM2M'!$H26,'GFDL-ESM2G'!$H26,'HadGEM2-ES'!$H26,'HadGEM2-CC'!$H26,inmcm4!$H26,'IPSL-CM5A-LR'!$H26,'IPSL-CM5A-MR'!$H26,'IPSL-MC5B-LR'!$H26,MIROC5!$H26,'MIROC-ESM'!$H26,'MIROC-ESM-CHEM'!$H26,'MRI-CGCM3'!$H26,'NorESM1-M'!$H26)</f>
        <v>350.65320930000001</v>
      </c>
      <c r="R27" s="10">
        <f>MAX('bcc-csm-1'!$I26,'bcc-csm1-1-m'!$I26,'BNU-ESM'!$I26,CanESM2!$I26,CCSM4!$I26,'CNRM-CM5'!$I26,'CSIRO-Mk3-6-0'!$I26,'GFDL-ESM2M'!$I26,'GFDL-ESM2G'!$I26,'HadGEM2-ES'!$I26,'HadGEM2-CC'!$I26,inmcm4!$I26,'IPSL-CM5A-LR'!$I26,'IPSL-CM5A-MR'!$I26,'IPSL-MC5B-LR'!$I26,MIROC5!$I26,'MIROC-ESM'!$I26,'MIROC-ESM-CHEM'!$I26,'MRI-CGCM3'!$I26,'NorESM1-M'!$I26)</f>
        <v>138.51650409999999</v>
      </c>
      <c r="S27" s="51">
        <f>MAX('bcc-csm-1'!$J26,'bcc-csm1-1-m'!$J26,'BNU-ESM'!$J26,CanESM2!$J26,CCSM4!$J26,'CNRM-CM5'!$J26,'CSIRO-Mk3-6-0'!$J26,'GFDL-ESM2M'!$J26,'GFDL-ESM2G'!$J26,'HadGEM2-ES'!$J26,'HadGEM2-CC'!$J26,inmcm4!$J26,'IPSL-CM5A-LR'!$J26,'IPSL-CM5A-MR'!$J26,'IPSL-MC5B-LR'!$J26,MIROC5!$J26,'MIROC-ESM'!$J26,'MIROC-ESM-CHEM'!$J26,'MRI-CGCM3'!$J26,'NorESM1-M'!$J26)</f>
        <v>0.26762585370000003</v>
      </c>
      <c r="T27" s="10">
        <f>MAX('bcc-csm-1'!$K26,'bcc-csm1-1-m'!$K26,'BNU-ESM'!$K26,CanESM2!$K26,CCSM4!$K26,'CNRM-CM5'!$K26,'CSIRO-Mk3-6-0'!$K26,'GFDL-ESM2M'!$K26,'GFDL-ESM2G'!$K26,'HadGEM2-ES'!$K26,'HadGEM2-CC'!$K26,inmcm4!$K26,'IPSL-CM5A-LR'!$K26,'IPSL-CM5A-MR'!$K26,'IPSL-MC5B-LR'!$K26,MIROC5!$K26,'MIROC-ESM'!$K26,'MIROC-ESM-CHEM'!$K26,'MRI-CGCM3'!$K26,'NorESM1-M'!$K26)</f>
        <v>559.46483799999999</v>
      </c>
      <c r="U27" s="10">
        <f>MAX('bcc-csm-1'!$L26,'bcc-csm1-1-m'!$L26,'BNU-ESM'!$L26,CanESM2!$L26,CCSM4!$L26,'CNRM-CM5'!$L26,'CSIRO-Mk3-6-0'!$L26,'GFDL-ESM2M'!$L26,'GFDL-ESM2G'!$L26,'HadGEM2-ES'!$L26,'HadGEM2-CC'!$L26,inmcm4!$L26,'IPSL-CM5A-LR'!$L26,'IPSL-CM5A-MR'!$L26,'IPSL-MC5B-LR'!$L26,MIROC5!$L26,'MIROC-ESM'!$L26,'MIROC-ESM-CHEM'!$L26,'MRI-CGCM3'!$L26,'NorESM1-M'!$L26)</f>
        <v>249.92630700000001</v>
      </c>
      <c r="V27" s="51">
        <f>MAX('bcc-csm-1'!$M26,'bcc-csm1-1-m'!$M26,'BNU-ESM'!$M26,CanESM2!$M26,CCSM4!$M26,'CNRM-CM5'!$M26,'CSIRO-Mk3-6-0'!$M26,'GFDL-ESM2M'!$M26,'GFDL-ESM2G'!$M26,'HadGEM2-ES'!$M26,'HadGEM2-CC'!$M26,inmcm4!$M26,'IPSL-CM5A-LR'!$M26,'IPSL-CM5A-MR'!$M26,'IPSL-MC5B-LR'!$M26,MIROC5!$M26,'MIROC-ESM'!$M26,'MIROC-ESM-CHEM'!$M26,'MRI-CGCM3'!$M26,'NorESM1-M'!$M26)</f>
        <v>0.3992635423</v>
      </c>
      <c r="W27" s="10">
        <f>STDEV('bcc-csm-1'!$H26,'bcc-csm1-1-m'!$H26,'BNU-ESM'!$H26,CanESM2!$H26,CCSM4!$H26,'CNRM-CM5'!$H26,'CSIRO-Mk3-6-0'!$H26,'GFDL-ESM2M'!$H26,'GFDL-ESM2G'!$H26,'HadGEM2-ES'!$H26,'HadGEM2-CC'!$H26,inmcm4!$H26,'IPSL-CM5A-LR'!$H26,'IPSL-CM5A-MR'!$H26,'IPSL-MC5B-LR'!$H26,MIROC5!$H26,'MIROC-ESM'!$H26,'MIROC-ESM-CHEM'!$H26,'MRI-CGCM3'!$H26,'NorESM1-M'!$H26)</f>
        <v>79.771281948420281</v>
      </c>
      <c r="X27" s="10">
        <f>STDEV('bcc-csm-1'!$I26,'bcc-csm1-1-m'!$I26,'BNU-ESM'!$I26,CanESM2!$I26,CCSM4!$I26,'CNRM-CM5'!$I26,'CSIRO-Mk3-6-0'!$I26,'GFDL-ESM2M'!$I26,'GFDL-ESM2G'!$I26,'HadGEM2-ES'!$I26,'HadGEM2-CC'!$I26,inmcm4!$I26,'IPSL-CM5A-LR'!$I26,'IPSL-CM5A-MR'!$I26,'IPSL-MC5B-LR'!$I26,MIROC5!$I26,'MIROC-ESM'!$I26,'MIROC-ESM-CHEM'!$I26,'MRI-CGCM3'!$I26,'NorESM1-M'!$I26)</f>
        <v>33.683875746788658</v>
      </c>
      <c r="Y27" s="51">
        <f>STDEV('bcc-csm-1'!$J26,'bcc-csm1-1-m'!$J26,'BNU-ESM'!$J26,CanESM2!$J26,CCSM4!$J26,'CNRM-CM5'!$J26,'CSIRO-Mk3-6-0'!$J26,'GFDL-ESM2M'!$J26,'GFDL-ESM2G'!$J26,'HadGEM2-ES'!$J26,'HadGEM2-CC'!$J26,inmcm4!$J26,'IPSL-CM5A-LR'!$J26,'IPSL-CM5A-MR'!$J26,'IPSL-MC5B-LR'!$J26,MIROC5!$J26,'MIROC-ESM'!$J26,'MIROC-ESM-CHEM'!$J26,'MRI-CGCM3'!$J26,'NorESM1-M'!$J26)</f>
        <v>7.8111257403476006E-2</v>
      </c>
      <c r="Z27" s="10">
        <f>STDEV('bcc-csm-1'!$K26,'bcc-csm1-1-m'!$K26,'BNU-ESM'!$K26,CanESM2!$K26,CCSM4!$K26,'CNRM-CM5'!$K26,'CSIRO-Mk3-6-0'!$K26,'GFDL-ESM2M'!$K26,'GFDL-ESM2G'!$K26,'HadGEM2-ES'!$K26,'HadGEM2-CC'!$K26,inmcm4!$K26,'IPSL-CM5A-LR'!$K26,'IPSL-CM5A-MR'!$K26,'IPSL-MC5B-LR'!$K26,MIROC5!$K26,'MIROC-ESM'!$K26,'MIROC-ESM-CHEM'!$K26,'MRI-CGCM3'!$K26,'NorESM1-M'!$K26)</f>
        <v>131.44093321719038</v>
      </c>
      <c r="AA27" s="10">
        <f>STDEV('bcc-csm-1'!$L26,'bcc-csm1-1-m'!$L26,'BNU-ESM'!$L26,CanESM2!$L26,CCSM4!$L26,'CNRM-CM5'!$L26,'CSIRO-Mk3-6-0'!$L26,'GFDL-ESM2M'!$L26,'GFDL-ESM2G'!$L26,'HadGEM2-ES'!$L26,'HadGEM2-CC'!$L26,inmcm4!$L26,'IPSL-CM5A-LR'!$L26,'IPSL-CM5A-MR'!$L26,'IPSL-MC5B-LR'!$L26,MIROC5!$L26,'MIROC-ESM'!$L26,'MIROC-ESM-CHEM'!$L26,'MRI-CGCM3'!$L26,'NorESM1-M'!$L26)</f>
        <v>67.669278350707629</v>
      </c>
      <c r="AB27" s="51">
        <f>STDEV('bcc-csm-1'!$M26,'bcc-csm1-1-m'!$M26,'BNU-ESM'!$M26,CanESM2!$M26,CCSM4!$M26,'CNRM-CM5'!$M26,'CSIRO-Mk3-6-0'!$M26,'GFDL-ESM2M'!$M26,'GFDL-ESM2G'!$M26,'HadGEM2-ES'!$M26,'HadGEM2-CC'!$M26,inmcm4!$M26,'IPSL-CM5A-LR'!$M26,'IPSL-CM5A-MR'!$M26,'IPSL-MC5B-LR'!$M26,MIROC5!$M26,'MIROC-ESM'!$M26,'MIROC-ESM-CHEM'!$M26,'MRI-CGCM3'!$M26,'NorESM1-M'!$M26)</f>
        <v>0.12010891646383344</v>
      </c>
      <c r="AC27" s="10">
        <f t="shared" ref="AC27:AH27" si="62">E27-(3*W27)</f>
        <v>-27.217687830760894</v>
      </c>
      <c r="AD27" s="10">
        <f t="shared" si="62"/>
        <v>-33.704942989065984</v>
      </c>
      <c r="AE27" s="51">
        <f t="shared" si="62"/>
        <v>-0.130433291997928</v>
      </c>
      <c r="AF27" s="10">
        <f t="shared" si="62"/>
        <v>-46.302635761571196</v>
      </c>
      <c r="AG27" s="10">
        <f t="shared" si="62"/>
        <v>-73.838374782122855</v>
      </c>
      <c r="AH27" s="54">
        <f t="shared" si="62"/>
        <v>-0.16923479280850037</v>
      </c>
      <c r="AI27" s="10">
        <f t="shared" ref="AI27:AN27" si="63">E27+(3*W27)</f>
        <v>451.41000385976082</v>
      </c>
      <c r="AJ27" s="10">
        <f t="shared" si="63"/>
        <v>168.39831149166596</v>
      </c>
      <c r="AK27" s="54">
        <f t="shared" si="63"/>
        <v>0.33823425242292804</v>
      </c>
      <c r="AL27" s="10">
        <f t="shared" si="63"/>
        <v>742.34296354157107</v>
      </c>
      <c r="AM27" s="10">
        <f t="shared" si="63"/>
        <v>332.17729532212292</v>
      </c>
      <c r="AN27" s="54">
        <f t="shared" si="63"/>
        <v>0.55141870597450027</v>
      </c>
      <c r="AO27" s="10">
        <f>AVERAGE('bcc-csm-1'!$E26,'bcc-csm1-1-m'!$E26,'BNU-ESM'!$E26,CanESM2!$E26,CCSM4!$E26,'CNRM-CM5'!$E26,'CSIRO-Mk3-6-0'!$E26,'GFDL-ESM2M'!$E26,'GFDL-ESM2G'!$E26,'HadGEM2-ES'!$E26,'HadGEM2-CC'!$E26,inmcm4!$E26,'IPSL-CM5A-LR'!$E26,'IPSL-CM5A-MR'!$E26,'IPSL-MC5B-LR'!$E26,MIROC5!$E26,'MIROC-ESM'!$E26,'MIROC-ESM-CHEM'!$E26,'MRI-CGCM3'!$E26,'NorESM1-M'!$E26)</f>
        <v>1746.7479439499996</v>
      </c>
      <c r="AP27" s="10">
        <f>AVERAGE('bcc-csm-1'!$F26,'bcc-csm1-1-m'!$F26,'BNU-ESM'!$F26,CanESM2!$F26,CCSM4!$F26,'CNRM-CM5'!$F26,'CSIRO-Mk3-6-0'!$F26,'GFDL-ESM2M'!$F26,'GFDL-ESM2G'!$F26,'HadGEM2-ES'!$F26,'HadGEM2-CC'!$F26,inmcm4!$F26,'IPSL-CM5A-LR'!$F26,'IPSL-CM5A-MR'!$F26,'IPSL-MC5B-LR'!$F26,MIROC5!$F26,'MIROC-ESM'!$F26,'MIROC-ESM-CHEM'!$F26,'MRI-CGCM3'!$F26,'NorESM1-M'!$F26)</f>
        <v>101.82767671849999</v>
      </c>
      <c r="AQ27" s="17">
        <f>AVERAGE('bcc-csm-1'!$G26,'bcc-csm1-1-m'!$G26,'BNU-ESM'!$G26,CanESM2!$G26,CCSM4!$G26,'CNRM-CM5'!$G26,'CSIRO-Mk3-6-0'!$G26,'GFDL-ESM2M'!$G26,'GFDL-ESM2G'!$G26,'HadGEM2-ES'!$G26,'HadGEM2-CC'!$G26,inmcm4!$G26,'IPSL-CM5A-LR'!$G26,'IPSL-CM5A-MR'!$G26,'IPSL-MC5B-LR'!$G26,MIROC5!$G26,'MIROC-ESM'!$G26,'MIROC-ESM-CHEM'!$G26,'MRI-CGCM3'!$G26,'NorESM1-M'!$G26)</f>
        <v>0.84541365807000002</v>
      </c>
      <c r="AR27" s="58">
        <f t="shared" si="12"/>
        <v>0.12142344792739666</v>
      </c>
      <c r="AS27" s="56">
        <f t="shared" si="13"/>
        <v>0.66137897300238102</v>
      </c>
      <c r="AT27" s="60">
        <f t="shared" si="14"/>
        <v>0.12289898468129205</v>
      </c>
      <c r="AU27" s="56">
        <f t="shared" si="15"/>
        <v>0.19923891428949175</v>
      </c>
      <c r="AV27" s="56">
        <f t="shared" si="16"/>
        <v>1.2685103346419826</v>
      </c>
      <c r="AW27" s="60">
        <f t="shared" si="17"/>
        <v>0.22603367565558966</v>
      </c>
    </row>
    <row r="28" spans="1:49" ht="12.75" x14ac:dyDescent="0.35">
      <c r="A28" s="7" t="str">
        <f>IF(AND(B28='bcc-csm-1'!C27, B28='bcc-csm1-1-m'!C27,B28='BNU-ESM'!C27, B28=CanESM2!C27, B28=CCSM4!C27, B28='CNRM-CM5'!C27, B28='CSIRO-Mk3-6-0'!C27, B28='GFDL-ESM2M'!C27, B28='GFDL-ESM2G'!C27, B28='HadGEM2-ES'!C27, B28='HadGEM2-CC'!C27, B28=inmcm4!C27, B28='IPSL-CM5A-LR'!C27, B28='IPSL-CM5A-MR'!C27, B28='IPSL-MC5B-LR'!C27, B28=MIROC5!C27, B28='MIROC-ESM'!C27, B28='MIROC-ESM-CHEM'!C27, B28='MRI-CGCM3'!C27, B28='NorESM1-M'!C27), "Yes", "No")</f>
        <v>Yes</v>
      </c>
      <c r="B28" s="7">
        <v>27047</v>
      </c>
      <c r="C28" s="7" t="str">
        <f>VLOOKUP(B28, 'County name'!$A$2:$B$89, 2, FALSE)</f>
        <v>Freeborn</v>
      </c>
      <c r="D28" s="8" t="s">
        <v>97</v>
      </c>
      <c r="E28" s="10">
        <f>AVERAGE('bcc-csm-1'!$H27,'bcc-csm1-1-m'!$H27,'BNU-ESM'!$H27,CanESM2!$H27,CCSM4!$H27,'CNRM-CM5'!$H27,'CSIRO-Mk3-6-0'!$H27,'GFDL-ESM2M'!$H27,'GFDL-ESM2G'!$H27,'HadGEM2-ES'!$H27,'HadGEM2-CC'!$H27,inmcm4!$H27,'IPSL-CM5A-LR'!$H27,'IPSL-CM5A-MR'!$H27,'IPSL-MC5B-LR'!$H27,MIROC5!$H27,'MIROC-ESM'!$H27,'MIROC-ESM-CHEM'!$H27,'MRI-CGCM3'!$H27,'NorESM1-M'!$H27)</f>
        <v>212.47828279149999</v>
      </c>
      <c r="F28" s="10">
        <f>AVERAGE('bcc-csm-1'!$I27,'bcc-csm1-1-m'!$I27,'BNU-ESM'!$I27,CanESM2!$I27,CCSM4!$I27,'CNRM-CM5'!$I27,'CSIRO-Mk3-6-0'!$I27,'GFDL-ESM2M'!$I27,'GFDL-ESM2G'!$I27,'HadGEM2-ES'!$I27,'HadGEM2-CC'!$I27,inmcm4!$I27,'IPSL-CM5A-LR'!$I27,'IPSL-CM5A-MR'!$I27,'IPSL-MC5B-LR'!$I27,MIROC5!$I27,'MIROC-ESM'!$I27,'MIROC-ESM-CHEM'!$I27,'MRI-CGCM3'!$I27,'NorESM1-M'!$I27)</f>
        <v>71.767706235449992</v>
      </c>
      <c r="G28" s="51">
        <f>AVERAGE('bcc-csm-1'!$J27,'bcc-csm1-1-m'!$J27,'BNU-ESM'!$J27,CanESM2!$J27,CCSM4!$J27,'CNRM-CM5'!$J27,'CSIRO-Mk3-6-0'!$J27,'GFDL-ESM2M'!$J27,'GFDL-ESM2G'!$J27,'HadGEM2-ES'!$J27,'HadGEM2-CC'!$J27,inmcm4!$J27,'IPSL-CM5A-LR'!$J27,'IPSL-CM5A-MR'!$J27,'IPSL-MC5B-LR'!$J27,MIROC5!$J27,'MIROC-ESM'!$J27,'MIROC-ESM-CHEM'!$J27,'MRI-CGCM3'!$J27,'NorESM1-M'!$J27)</f>
        <v>0.1074299377885</v>
      </c>
      <c r="H28" s="10">
        <f>AVERAGE('bcc-csm-1'!$K27,'bcc-csm1-1-m'!$K27,'BNU-ESM'!$K27,CanESM2!$K27,CCSM4!$K27,'CNRM-CM5'!$K27,'CSIRO-Mk3-6-0'!$K27,'GFDL-ESM2M'!$K27,'GFDL-ESM2G'!$K27,'HadGEM2-ES'!$K27,'HadGEM2-CC'!$K27,inmcm4!$K27,'IPSL-CM5A-LR'!$K27,'IPSL-CM5A-MR'!$K27,'IPSL-MC5B-LR'!$K27,MIROC5!$K27,'MIROC-ESM'!$K27,'MIROC-ESM-CHEM'!$K27,'MRI-CGCM3'!$K27,'NorESM1-M'!$K27)</f>
        <v>351.44292058500002</v>
      </c>
      <c r="I28" s="10">
        <f>AVERAGE('bcc-csm-1'!$L27,'bcc-csm1-1-m'!$L27,'BNU-ESM'!$L27,CanESM2!$L27,CCSM4!$L27,'CNRM-CM5'!$L27,'CSIRO-Mk3-6-0'!$L27,'GFDL-ESM2M'!$L27,'GFDL-ESM2G'!$L27,'HadGEM2-ES'!$L27,'HadGEM2-CC'!$L27,inmcm4!$L27,'IPSL-CM5A-LR'!$L27,'IPSL-CM5A-MR'!$L27,'IPSL-MC5B-LR'!$L27,MIROC5!$L27,'MIROC-ESM'!$L27,'MIROC-ESM-CHEM'!$L27,'MRI-CGCM3'!$L27,'NorESM1-M'!$L27)</f>
        <v>140.62491677049999</v>
      </c>
      <c r="J28" s="51">
        <f>AVERAGE('bcc-csm-1'!$M27,'bcc-csm1-1-m'!$M27,'BNU-ESM'!$M27,CanESM2!$M27,CCSM4!$M27,'CNRM-CM5'!$M27,'CSIRO-Mk3-6-0'!$M27,'GFDL-ESM2M'!$M27,'GFDL-ESM2G'!$M27,'HadGEM2-ES'!$M27,'HadGEM2-CC'!$M27,inmcm4!$M27,'IPSL-CM5A-LR'!$M27,'IPSL-CM5A-MR'!$M27,'IPSL-MC5B-LR'!$M27,MIROC5!$M27,'MIROC-ESM'!$M27,'MIROC-ESM-CHEM'!$M27,'MRI-CGCM3'!$M27,'NorESM1-M'!$M27)</f>
        <v>0.2036667867352</v>
      </c>
      <c r="K28" s="10">
        <f>MIN('bcc-csm-1'!$H27,'bcc-csm1-1-m'!$H27,'BNU-ESM'!$H27,CanESM2!$H27,CCSM4!$H27,'CNRM-CM5'!$H27,'CSIRO-Mk3-6-0'!$H27,'GFDL-ESM2M'!$H27,'GFDL-ESM2G'!$H27,'HadGEM2-ES'!$H27,'HadGEM2-CC'!$H27,inmcm4!$H27,'IPSL-CM5A-LR'!$H27,'IPSL-CM5A-MR'!$H27,'IPSL-MC5B-LR'!$H27,MIROC5!$H27,'MIROC-ESM'!$H27,'MIROC-ESM-CHEM'!$H27,'MRI-CGCM3'!$H27,'NorESM1-M'!$H27)</f>
        <v>44.023962959999999</v>
      </c>
      <c r="L28" s="10">
        <f>MIN('bcc-csm-1'!$I27,'bcc-csm1-1-m'!$I27,'BNU-ESM'!$I27,CanESM2!$I27,CCSM4!$I27,'CNRM-CM5'!$I27,'CSIRO-Mk3-6-0'!$I27,'GFDL-ESM2M'!$I27,'GFDL-ESM2G'!$I27,'HadGEM2-ES'!$I27,'HadGEM2-CC'!$I27,inmcm4!$I27,'IPSL-CM5A-LR'!$I27,'IPSL-CM5A-MR'!$I27,'IPSL-MC5B-LR'!$I27,MIROC5!$I27,'MIROC-ESM'!$I27,'MIROC-ESM-CHEM'!$I27,'MRI-CGCM3'!$I27,'NorESM1-M'!$I27)</f>
        <v>-5.4681428910000003</v>
      </c>
      <c r="M28" s="51">
        <f>MIN('bcc-csm-1'!$J27,'bcc-csm1-1-m'!$J27,'BNU-ESM'!$J27,CanESM2!$J27,CCSM4!$J27,'CNRM-CM5'!$J27,'CSIRO-Mk3-6-0'!$J27,'GFDL-ESM2M'!$J27,'GFDL-ESM2G'!$J27,'HadGEM2-ES'!$J27,'HadGEM2-CC'!$J27,inmcm4!$J27,'IPSL-CM5A-LR'!$J27,'IPSL-CM5A-MR'!$J27,'IPSL-MC5B-LR'!$J27,MIROC5!$J27,'MIROC-ESM'!$J27,'MIROC-ESM-CHEM'!$J27,'MRI-CGCM3'!$J27,'NorESM1-M'!$J27)</f>
        <v>-5.8276329000000002E-2</v>
      </c>
      <c r="N28" s="10">
        <f>MIN('bcc-csm-1'!$K27,'bcc-csm1-1-m'!$K27,'BNU-ESM'!$K27,CanESM2!$K27,CCSM4!$K27,'CNRM-CM5'!$K27,'CSIRO-Mk3-6-0'!$K27,'GFDL-ESM2M'!$K27,'GFDL-ESM2G'!$K27,'HadGEM2-ES'!$K27,'HadGEM2-CC'!$K27,inmcm4!$K27,'IPSL-CM5A-LR'!$K27,'IPSL-CM5A-MR'!$K27,'IPSL-MC5B-LR'!$K27,MIROC5!$K27,'MIROC-ESM'!$K27,'MIROC-ESM-CHEM'!$K27,'MRI-CGCM3'!$K27,'NorESM1-M'!$K27)</f>
        <v>116.2408034</v>
      </c>
      <c r="O28" s="10">
        <f>MIN('bcc-csm-1'!$L27,'bcc-csm1-1-m'!$L27,'BNU-ESM'!$L27,CanESM2!$L27,CCSM4!$L27,'CNRM-CM5'!$L27,'CSIRO-Mk3-6-0'!$L27,'GFDL-ESM2M'!$L27,'GFDL-ESM2G'!$L27,'HadGEM2-ES'!$L27,'HadGEM2-CC'!$L27,inmcm4!$L27,'IPSL-CM5A-LR'!$L27,'IPSL-CM5A-MR'!$L27,'IPSL-MC5B-LR'!$L27,MIROC5!$L27,'MIROC-ESM'!$L27,'MIROC-ESM-CHEM'!$L27,'MRI-CGCM3'!$L27,'NorESM1-M'!$L27)</f>
        <v>20.596066</v>
      </c>
      <c r="P28" s="51">
        <f>MIN('bcc-csm-1'!$M27,'bcc-csm1-1-m'!$M27,'BNU-ESM'!$M27,CanESM2!$M27,CCSM4!$M27,'CNRM-CM5'!$M27,'CSIRO-Mk3-6-0'!$M27,'GFDL-ESM2M'!$M27,'GFDL-ESM2G'!$M27,'HadGEM2-ES'!$M27,'HadGEM2-CC'!$M27,inmcm4!$M27,'IPSL-CM5A-LR'!$M27,'IPSL-CM5A-MR'!$M27,'IPSL-MC5B-LR'!$M27,MIROC5!$M27,'MIROC-ESM'!$M27,'MIROC-ESM-CHEM'!$M27,'MRI-CGCM3'!$M27,'NorESM1-M'!$M27)</f>
        <v>-8.5208571659999999E-3</v>
      </c>
      <c r="Q28" s="10">
        <f>MAX('bcc-csm-1'!$H27,'bcc-csm1-1-m'!$H27,'BNU-ESM'!$H27,CanESM2!$H27,CCSM4!$H27,'CNRM-CM5'!$H27,'CSIRO-Mk3-6-0'!$H27,'GFDL-ESM2M'!$H27,'GFDL-ESM2G'!$H27,'HadGEM2-ES'!$H27,'HadGEM2-CC'!$H27,inmcm4!$H27,'IPSL-CM5A-LR'!$H27,'IPSL-CM5A-MR'!$H27,'IPSL-MC5B-LR'!$H27,MIROC5!$H27,'MIROC-ESM'!$H27,'MIROC-ESM-CHEM'!$H27,'MRI-CGCM3'!$H27,'NorESM1-M'!$H27)</f>
        <v>349.92496610000001</v>
      </c>
      <c r="R28" s="10">
        <f>MAX('bcc-csm-1'!$I27,'bcc-csm1-1-m'!$I27,'BNU-ESM'!$I27,CanESM2!$I27,CCSM4!$I27,'CNRM-CM5'!$I27,'CSIRO-Mk3-6-0'!$I27,'GFDL-ESM2M'!$I27,'GFDL-ESM2G'!$I27,'HadGEM2-ES'!$I27,'HadGEM2-CC'!$I27,inmcm4!$I27,'IPSL-CM5A-LR'!$I27,'IPSL-CM5A-MR'!$I27,'IPSL-MC5B-LR'!$I27,MIROC5!$I27,'MIROC-ESM'!$I27,'MIROC-ESM-CHEM'!$I27,'MRI-CGCM3'!$I27,'NorESM1-M'!$I27)</f>
        <v>145.39254399999999</v>
      </c>
      <c r="S28" s="51">
        <f>MAX('bcc-csm-1'!$J27,'bcc-csm1-1-m'!$J27,'BNU-ESM'!$J27,CanESM2!$J27,CCSM4!$J27,'CNRM-CM5'!$J27,'CSIRO-Mk3-6-0'!$J27,'GFDL-ESM2M'!$J27,'GFDL-ESM2G'!$J27,'HadGEM2-ES'!$J27,'HadGEM2-CC'!$J27,inmcm4!$J27,'IPSL-CM5A-LR'!$J27,'IPSL-CM5A-MR'!$J27,'IPSL-MC5B-LR'!$J27,MIROC5!$J27,'MIROC-ESM'!$J27,'MIROC-ESM-CHEM'!$J27,'MRI-CGCM3'!$J27,'NorESM1-M'!$J27)</f>
        <v>0.27097775699999999</v>
      </c>
      <c r="T28" s="10">
        <f>MAX('bcc-csm-1'!$K27,'bcc-csm1-1-m'!$K27,'BNU-ESM'!$K27,CanESM2!$K27,CCSM4!$K27,'CNRM-CM5'!$K27,'CSIRO-Mk3-6-0'!$K27,'GFDL-ESM2M'!$K27,'GFDL-ESM2G'!$K27,'HadGEM2-ES'!$K27,'HadGEM2-CC'!$K27,inmcm4!$K27,'IPSL-CM5A-LR'!$K27,'IPSL-CM5A-MR'!$K27,'IPSL-MC5B-LR'!$K27,MIROC5!$K27,'MIROC-ESM'!$K27,'MIROC-ESM-CHEM'!$K27,'MRI-CGCM3'!$K27,'NorESM1-M'!$K27)</f>
        <v>566.96110309999995</v>
      </c>
      <c r="U28" s="10">
        <f>MAX('bcc-csm-1'!$L27,'bcc-csm1-1-m'!$L27,'BNU-ESM'!$L27,CanESM2!$L27,CCSM4!$L27,'CNRM-CM5'!$L27,'CSIRO-Mk3-6-0'!$L27,'GFDL-ESM2M'!$L27,'GFDL-ESM2G'!$L27,'HadGEM2-ES'!$L27,'HadGEM2-CC'!$L27,inmcm4!$L27,'IPSL-CM5A-LR'!$L27,'IPSL-CM5A-MR'!$L27,'IPSL-MC5B-LR'!$L27,MIROC5!$L27,'MIROC-ESM'!$L27,'MIROC-ESM-CHEM'!$L27,'MRI-CGCM3'!$L27,'NorESM1-M'!$L27)</f>
        <v>275.29744729999999</v>
      </c>
      <c r="V28" s="51">
        <f>MAX('bcc-csm-1'!$M27,'bcc-csm1-1-m'!$M27,'BNU-ESM'!$M27,CanESM2!$M27,CCSM4!$M27,'CNRM-CM5'!$M27,'CSIRO-Mk3-6-0'!$M27,'GFDL-ESM2M'!$M27,'GFDL-ESM2G'!$M27,'HadGEM2-ES'!$M27,'HadGEM2-CC'!$M27,inmcm4!$M27,'IPSL-CM5A-LR'!$M27,'IPSL-CM5A-MR'!$M27,'IPSL-MC5B-LR'!$M27,MIROC5!$M27,'MIROC-ESM'!$M27,'MIROC-ESM-CHEM'!$M27,'MRI-CGCM3'!$M27,'NorESM1-M'!$M27)</f>
        <v>0.40953857129999999</v>
      </c>
      <c r="W28" s="10">
        <f>STDEV('bcc-csm-1'!$H27,'bcc-csm1-1-m'!$H27,'BNU-ESM'!$H27,CanESM2!$H27,CCSM4!$H27,'CNRM-CM5'!$H27,'CSIRO-Mk3-6-0'!$H27,'GFDL-ESM2M'!$H27,'GFDL-ESM2G'!$H27,'HadGEM2-ES'!$H27,'HadGEM2-CC'!$H27,inmcm4!$H27,'IPSL-CM5A-LR'!$H27,'IPSL-CM5A-MR'!$H27,'IPSL-MC5B-LR'!$H27,MIROC5!$H27,'MIROC-ESM'!$H27,'MIROC-ESM-CHEM'!$H27,'MRI-CGCM3'!$H27,'NorESM1-M'!$H27)</f>
        <v>78.049934604731334</v>
      </c>
      <c r="X28" s="10">
        <f>STDEV('bcc-csm-1'!$I27,'bcc-csm1-1-m'!$I27,'BNU-ESM'!$I27,CanESM2!$I27,CCSM4!$I27,'CNRM-CM5'!$I27,'CSIRO-Mk3-6-0'!$I27,'GFDL-ESM2M'!$I27,'GFDL-ESM2G'!$I27,'HadGEM2-ES'!$I27,'HadGEM2-CC'!$I27,inmcm4!$I27,'IPSL-CM5A-LR'!$I27,'IPSL-CM5A-MR'!$I27,'IPSL-MC5B-LR'!$I27,MIROC5!$I27,'MIROC-ESM'!$I27,'MIROC-ESM-CHEM'!$I27,'MRI-CGCM3'!$I27,'NorESM1-M'!$I27)</f>
        <v>35.651388533365633</v>
      </c>
      <c r="Y28" s="51">
        <f>STDEV('bcc-csm-1'!$J27,'bcc-csm1-1-m'!$J27,'BNU-ESM'!$J27,CanESM2!$J27,CCSM4!$J27,'CNRM-CM5'!$J27,'CSIRO-Mk3-6-0'!$J27,'GFDL-ESM2M'!$J27,'GFDL-ESM2G'!$J27,'HadGEM2-ES'!$J27,'HadGEM2-CC'!$J27,inmcm4!$J27,'IPSL-CM5A-LR'!$J27,'IPSL-CM5A-MR'!$J27,'IPSL-MC5B-LR'!$J27,MIROC5!$J27,'MIROC-ESM'!$J27,'MIROC-ESM-CHEM'!$J27,'MRI-CGCM3'!$J27,'NorESM1-M'!$J27)</f>
        <v>8.0212341889877969E-2</v>
      </c>
      <c r="Z28" s="10">
        <f>STDEV('bcc-csm-1'!$K27,'bcc-csm1-1-m'!$K27,'BNU-ESM'!$K27,CanESM2!$K27,CCSM4!$K27,'CNRM-CM5'!$K27,'CSIRO-Mk3-6-0'!$K27,'GFDL-ESM2M'!$K27,'GFDL-ESM2G'!$K27,'HadGEM2-ES'!$K27,'HadGEM2-CC'!$K27,inmcm4!$K27,'IPSL-CM5A-LR'!$K27,'IPSL-CM5A-MR'!$K27,'IPSL-MC5B-LR'!$K27,MIROC5!$K27,'MIROC-ESM'!$K27,'MIROC-ESM-CHEM'!$K27,'MRI-CGCM3'!$K27,'NorESM1-M'!$K27)</f>
        <v>133.13524391200195</v>
      </c>
      <c r="AA28" s="10">
        <f>STDEV('bcc-csm-1'!$L27,'bcc-csm1-1-m'!$L27,'BNU-ESM'!$L27,CanESM2!$L27,CCSM4!$L27,'CNRM-CM5'!$L27,'CSIRO-Mk3-6-0'!$L27,'GFDL-ESM2M'!$L27,'GFDL-ESM2G'!$L27,'HadGEM2-ES'!$L27,'HadGEM2-CC'!$L27,inmcm4!$L27,'IPSL-CM5A-LR'!$L27,'IPSL-CM5A-MR'!$L27,'IPSL-MC5B-LR'!$L27,MIROC5!$L27,'MIROC-ESM'!$L27,'MIROC-ESM-CHEM'!$L27,'MRI-CGCM3'!$L27,'NorESM1-M'!$L27)</f>
        <v>69.905496794519522</v>
      </c>
      <c r="AB28" s="51">
        <f>STDEV('bcc-csm-1'!$M27,'bcc-csm1-1-m'!$M27,'BNU-ESM'!$M27,CanESM2!$M27,CCSM4!$M27,'CNRM-CM5'!$M27,'CSIRO-Mk3-6-0'!$M27,'GFDL-ESM2M'!$M27,'GFDL-ESM2G'!$M27,'HadGEM2-ES'!$M27,'HadGEM2-CC'!$M27,inmcm4!$M27,'IPSL-CM5A-LR'!$M27,'IPSL-CM5A-MR'!$M27,'IPSL-MC5B-LR'!$M27,MIROC5!$M27,'MIROC-ESM'!$M27,'MIROC-ESM-CHEM'!$M27,'MRI-CGCM3'!$M27,'NorESM1-M'!$M27)</f>
        <v>0.12387980125786149</v>
      </c>
      <c r="AC28" s="10">
        <f t="shared" ref="AC28:AH28" si="64">E28-(3*W28)</f>
        <v>-21.671521022694009</v>
      </c>
      <c r="AD28" s="10">
        <f t="shared" si="64"/>
        <v>-35.186459364646907</v>
      </c>
      <c r="AE28" s="51">
        <f t="shared" si="64"/>
        <v>-0.13320708788113389</v>
      </c>
      <c r="AF28" s="10">
        <f t="shared" si="64"/>
        <v>-47.962811151005837</v>
      </c>
      <c r="AG28" s="10">
        <f t="shared" si="64"/>
        <v>-69.091573613058557</v>
      </c>
      <c r="AH28" s="54">
        <f t="shared" si="64"/>
        <v>-0.16797261703838451</v>
      </c>
      <c r="AI28" s="10">
        <f t="shared" ref="AI28:AN28" si="65">E28+(3*W28)</f>
        <v>446.62808660569397</v>
      </c>
      <c r="AJ28" s="10">
        <f t="shared" si="65"/>
        <v>178.72187183554689</v>
      </c>
      <c r="AK28" s="54">
        <f t="shared" si="65"/>
        <v>0.34806696345813393</v>
      </c>
      <c r="AL28" s="10">
        <f t="shared" si="65"/>
        <v>750.84865232100583</v>
      </c>
      <c r="AM28" s="10">
        <f t="shared" si="65"/>
        <v>350.34140715405852</v>
      </c>
      <c r="AN28" s="54">
        <f t="shared" si="65"/>
        <v>0.57530619050878451</v>
      </c>
      <c r="AO28" s="10">
        <f>AVERAGE('bcc-csm-1'!$E27,'bcc-csm1-1-m'!$E27,'BNU-ESM'!$E27,CanESM2!$E27,CCSM4!$E27,'CNRM-CM5'!$E27,'CSIRO-Mk3-6-0'!$E27,'GFDL-ESM2M'!$E27,'GFDL-ESM2G'!$E27,'HadGEM2-ES'!$E27,'HadGEM2-CC'!$E27,inmcm4!$E27,'IPSL-CM5A-LR'!$E27,'IPSL-CM5A-MR'!$E27,'IPSL-MC5B-LR'!$E27,MIROC5!$E27,'MIROC-ESM'!$E27,'MIROC-ESM-CHEM'!$E27,'MRI-CGCM3'!$E27,'NorESM1-M'!$E27)</f>
        <v>1830.8679428500004</v>
      </c>
      <c r="AP28" s="10">
        <f>AVERAGE('bcc-csm-1'!$F27,'bcc-csm1-1-m'!$F27,'BNU-ESM'!$F27,CanESM2!$F27,CCSM4!$F27,'CNRM-CM5'!$F27,'CSIRO-Mk3-6-0'!$F27,'GFDL-ESM2M'!$F27,'GFDL-ESM2G'!$F27,'HadGEM2-ES'!$F27,'HadGEM2-CC'!$F27,inmcm4!$F27,'IPSL-CM5A-LR'!$F27,'IPSL-CM5A-MR'!$F27,'IPSL-MC5B-LR'!$F27,MIROC5!$F27,'MIROC-ESM'!$F27,'MIROC-ESM-CHEM'!$F27,'MRI-CGCM3'!$F27,'NorESM1-M'!$F27)</f>
        <v>116.24158892849998</v>
      </c>
      <c r="AQ28" s="17">
        <f>AVERAGE('bcc-csm-1'!$G27,'bcc-csm1-1-m'!$G27,'BNU-ESM'!$G27,CanESM2!$G27,CCSM4!$G27,'CNRM-CM5'!$G27,'CSIRO-Mk3-6-0'!$G27,'GFDL-ESM2M'!$G27,'GFDL-ESM2G'!$G27,'HadGEM2-ES'!$G27,'HadGEM2-CC'!$G27,inmcm4!$G27,'IPSL-CM5A-LR'!$G27,'IPSL-CM5A-MR'!$G27,'IPSL-MC5B-LR'!$G27,MIROC5!$G27,'MIROC-ESM'!$G27,'MIROC-ESM-CHEM'!$G27,'MRI-CGCM3'!$G27,'NorESM1-M'!$G27)</f>
        <v>0.89310138886500001</v>
      </c>
      <c r="AR28" s="58">
        <f t="shared" si="12"/>
        <v>0.11605330882616691</v>
      </c>
      <c r="AS28" s="56">
        <f t="shared" si="13"/>
        <v>0.61740128380036341</v>
      </c>
      <c r="AT28" s="60">
        <f t="shared" si="14"/>
        <v>0.12028862470478026</v>
      </c>
      <c r="AU28" s="56">
        <f t="shared" si="15"/>
        <v>0.19195427062747641</v>
      </c>
      <c r="AV28" s="56">
        <f t="shared" si="16"/>
        <v>1.2097642338405934</v>
      </c>
      <c r="AW28" s="60">
        <f t="shared" si="17"/>
        <v>0.22804441833197731</v>
      </c>
    </row>
    <row r="29" spans="1:49" ht="12.75" x14ac:dyDescent="0.35">
      <c r="A29" s="7" t="str">
        <f>IF(AND(B29='bcc-csm-1'!C28, B29='bcc-csm1-1-m'!C28,B29='BNU-ESM'!C28, B29=CanESM2!C28, B29=CCSM4!C28, B29='CNRM-CM5'!C28, B29='CSIRO-Mk3-6-0'!C28, B29='GFDL-ESM2M'!C28, B29='GFDL-ESM2G'!C28, B29='HadGEM2-ES'!C28, B29='HadGEM2-CC'!C28, B29=inmcm4!C28, B29='IPSL-CM5A-LR'!C28, B29='IPSL-CM5A-MR'!C28, B29='IPSL-MC5B-LR'!C28, B29=MIROC5!C28, B29='MIROC-ESM'!C28, B29='MIROC-ESM-CHEM'!C28, B29='MRI-CGCM3'!C28, B29='NorESM1-M'!C28), "Yes", "No")</f>
        <v>Yes</v>
      </c>
      <c r="B29" s="7">
        <v>27049</v>
      </c>
      <c r="C29" s="7" t="str">
        <f>VLOOKUP(B29, 'County name'!$A$2:$B$89, 2, FALSE)</f>
        <v>Goodhue</v>
      </c>
      <c r="D29" s="8" t="s">
        <v>97</v>
      </c>
      <c r="E29" s="10">
        <f>AVERAGE('bcc-csm-1'!$H28,'bcc-csm1-1-m'!$H28,'BNU-ESM'!$H28,CanESM2!$H28,CCSM4!$H28,'CNRM-CM5'!$H28,'CSIRO-Mk3-6-0'!$H28,'GFDL-ESM2M'!$H28,'GFDL-ESM2G'!$H28,'HadGEM2-ES'!$H28,'HadGEM2-CC'!$H28,inmcm4!$H28,'IPSL-CM5A-LR'!$H28,'IPSL-CM5A-MR'!$H28,'IPSL-MC5B-LR'!$H28,MIROC5!$H28,'MIROC-ESM'!$H28,'MIROC-ESM-CHEM'!$H28,'MRI-CGCM3'!$H28,'NorESM1-M'!$H28)</f>
        <v>213.03057282649996</v>
      </c>
      <c r="F29" s="10">
        <f>AVERAGE('bcc-csm-1'!$I28,'bcc-csm1-1-m'!$I28,'BNU-ESM'!$I28,CanESM2!$I28,CCSM4!$I28,'CNRM-CM5'!$I28,'CSIRO-Mk3-6-0'!$I28,'GFDL-ESM2M'!$I28,'GFDL-ESM2G'!$I28,'HadGEM2-ES'!$I28,'HadGEM2-CC'!$I28,inmcm4!$I28,'IPSL-CM5A-LR'!$I28,'IPSL-CM5A-MR'!$I28,'IPSL-MC5B-LR'!$I28,MIROC5!$I28,'MIROC-ESM'!$I28,'MIROC-ESM-CHEM'!$I28,'MRI-CGCM3'!$I28,'NorESM1-M'!$I28)</f>
        <v>74.915636441849998</v>
      </c>
      <c r="G29" s="51">
        <f>AVERAGE('bcc-csm-1'!$J28,'bcc-csm1-1-m'!$J28,'BNU-ESM'!$J28,CanESM2!$J28,CCSM4!$J28,'CNRM-CM5'!$J28,'CSIRO-Mk3-6-0'!$J28,'GFDL-ESM2M'!$J28,'GFDL-ESM2G'!$J28,'HadGEM2-ES'!$J28,'HadGEM2-CC'!$J28,inmcm4!$J28,'IPSL-CM5A-LR'!$J28,'IPSL-CM5A-MR'!$J28,'IPSL-MC5B-LR'!$J28,MIROC5!$J28,'MIROC-ESM'!$J28,'MIROC-ESM-CHEM'!$J28,'MRI-CGCM3'!$J28,'NorESM1-M'!$J28)</f>
        <v>0.10470293790399998</v>
      </c>
      <c r="H29" s="10">
        <f>AVERAGE('bcc-csm-1'!$K28,'bcc-csm1-1-m'!$K28,'BNU-ESM'!$K28,CanESM2!$K28,CCSM4!$K28,'CNRM-CM5'!$K28,'CSIRO-Mk3-6-0'!$K28,'GFDL-ESM2M'!$K28,'GFDL-ESM2G'!$K28,'HadGEM2-ES'!$K28,'HadGEM2-CC'!$K28,inmcm4!$K28,'IPSL-CM5A-LR'!$K28,'IPSL-CM5A-MR'!$K28,'IPSL-MC5B-LR'!$K28,MIROC5!$K28,'MIROC-ESM'!$K28,'MIROC-ESM-CHEM'!$K28,'MRI-CGCM3'!$K28,'NorESM1-M'!$K28)</f>
        <v>348.51662315999999</v>
      </c>
      <c r="I29" s="10">
        <f>AVERAGE('bcc-csm-1'!$L28,'bcc-csm1-1-m'!$L28,'BNU-ESM'!$L28,CanESM2!$L28,CCSM4!$L28,'CNRM-CM5'!$L28,'CSIRO-Mk3-6-0'!$L28,'GFDL-ESM2M'!$L28,'GFDL-ESM2G'!$L28,'HadGEM2-ES'!$L28,'HadGEM2-CC'!$L28,inmcm4!$L28,'IPSL-CM5A-LR'!$L28,'IPSL-CM5A-MR'!$L28,'IPSL-MC5B-LR'!$L28,MIROC5!$L28,'MIROC-ESM'!$L28,'MIROC-ESM-CHEM'!$L28,'MRI-CGCM3'!$L28,'NorESM1-M'!$L28)</f>
        <v>142.07554312400001</v>
      </c>
      <c r="J29" s="51">
        <f>AVERAGE('bcc-csm-1'!$M28,'bcc-csm1-1-m'!$M28,'BNU-ESM'!$M28,CanESM2!$M28,CCSM4!$M28,'CNRM-CM5'!$M28,'CSIRO-Mk3-6-0'!$M28,'GFDL-ESM2M'!$M28,'GFDL-ESM2G'!$M28,'HadGEM2-ES'!$M28,'HadGEM2-CC'!$M28,inmcm4!$M28,'IPSL-CM5A-LR'!$M28,'IPSL-CM5A-MR'!$M28,'IPSL-MC5B-LR'!$M28,MIROC5!$M28,'MIROC-ESM'!$M28,'MIROC-ESM-CHEM'!$M28,'MRI-CGCM3'!$M28,'NorESM1-M'!$M28)</f>
        <v>0.19457462675909998</v>
      </c>
      <c r="K29" s="10">
        <f>MIN('bcc-csm-1'!$H28,'bcc-csm1-1-m'!$H28,'BNU-ESM'!$H28,CanESM2!$H28,CCSM4!$H28,'CNRM-CM5'!$H28,'CSIRO-Mk3-6-0'!$H28,'GFDL-ESM2M'!$H28,'GFDL-ESM2G'!$H28,'HadGEM2-ES'!$H28,'HadGEM2-CC'!$H28,inmcm4!$H28,'IPSL-CM5A-LR'!$H28,'IPSL-CM5A-MR'!$H28,'IPSL-MC5B-LR'!$H28,MIROC5!$H28,'MIROC-ESM'!$H28,'MIROC-ESM-CHEM'!$H28,'MRI-CGCM3'!$H28,'NorESM1-M'!$H28)</f>
        <v>50.568359170000001</v>
      </c>
      <c r="L29" s="10">
        <f>MIN('bcc-csm-1'!$I28,'bcc-csm1-1-m'!$I28,'BNU-ESM'!$I28,CanESM2!$I28,CCSM4!$I28,'CNRM-CM5'!$I28,'CSIRO-Mk3-6-0'!$I28,'GFDL-ESM2M'!$I28,'GFDL-ESM2G'!$I28,'HadGEM2-ES'!$I28,'HadGEM2-CC'!$I28,inmcm4!$I28,'IPSL-CM5A-LR'!$I28,'IPSL-CM5A-MR'!$I28,'IPSL-MC5B-LR'!$I28,MIROC5!$I28,'MIROC-ESM'!$I28,'MIROC-ESM-CHEM'!$I28,'MRI-CGCM3'!$I28,'NorESM1-M'!$I28)</f>
        <v>-9.6217413430000001</v>
      </c>
      <c r="M29" s="51">
        <f>MIN('bcc-csm-1'!$J28,'bcc-csm1-1-m'!$J28,'BNU-ESM'!$J28,CanESM2!$J28,CCSM4!$J28,'CNRM-CM5'!$J28,'CSIRO-Mk3-6-0'!$J28,'GFDL-ESM2M'!$J28,'GFDL-ESM2G'!$J28,'HadGEM2-ES'!$J28,'HadGEM2-CC'!$J28,inmcm4!$J28,'IPSL-CM5A-LR'!$J28,'IPSL-CM5A-MR'!$J28,'IPSL-MC5B-LR'!$J28,MIROC5!$J28,'MIROC-ESM'!$J28,'MIROC-ESM-CHEM'!$J28,'MRI-CGCM3'!$J28,'NorESM1-M'!$J28)</f>
        <v>-5.6548435690000003E-2</v>
      </c>
      <c r="N29" s="10">
        <f>MIN('bcc-csm-1'!$K28,'bcc-csm1-1-m'!$K28,'BNU-ESM'!$K28,CanESM2!$K28,CCSM4!$K28,'CNRM-CM5'!$K28,'CSIRO-Mk3-6-0'!$K28,'GFDL-ESM2M'!$K28,'GFDL-ESM2G'!$K28,'HadGEM2-ES'!$K28,'HadGEM2-CC'!$K28,inmcm4!$K28,'IPSL-CM5A-LR'!$K28,'IPSL-CM5A-MR'!$K28,'IPSL-MC5B-LR'!$K28,MIROC5!$K28,'MIROC-ESM'!$K28,'MIROC-ESM-CHEM'!$K28,'MRI-CGCM3'!$K28,'NorESM1-M'!$K28)</f>
        <v>121.9578051</v>
      </c>
      <c r="O29" s="10">
        <f>MIN('bcc-csm-1'!$L28,'bcc-csm1-1-m'!$L28,'BNU-ESM'!$L28,CanESM2!$L28,CCSM4!$L28,'CNRM-CM5'!$L28,'CSIRO-Mk3-6-0'!$L28,'GFDL-ESM2M'!$L28,'GFDL-ESM2G'!$L28,'HadGEM2-ES'!$L28,'HadGEM2-CC'!$L28,inmcm4!$L28,'IPSL-CM5A-LR'!$L28,'IPSL-CM5A-MR'!$L28,'IPSL-MC5B-LR'!$L28,MIROC5!$L28,'MIROC-ESM'!$L28,'MIROC-ESM-CHEM'!$L28,'MRI-CGCM3'!$L28,'NorESM1-M'!$L28)</f>
        <v>20.161595680000001</v>
      </c>
      <c r="P29" s="51">
        <f>MIN('bcc-csm-1'!$M28,'bcc-csm1-1-m'!$M28,'BNU-ESM'!$M28,CanESM2!$M28,CCSM4!$M28,'CNRM-CM5'!$M28,'CSIRO-Mk3-6-0'!$M28,'GFDL-ESM2M'!$M28,'GFDL-ESM2G'!$M28,'HadGEM2-ES'!$M28,'HadGEM2-CC'!$M28,inmcm4!$M28,'IPSL-CM5A-LR'!$M28,'IPSL-CM5A-MR'!$M28,'IPSL-MC5B-LR'!$M28,MIROC5!$M28,'MIROC-ESM'!$M28,'MIROC-ESM-CHEM'!$M28,'MRI-CGCM3'!$M28,'NorESM1-M'!$M28)</f>
        <v>-6.156020188E-3</v>
      </c>
      <c r="Q29" s="10">
        <f>MAX('bcc-csm-1'!$H28,'bcc-csm1-1-m'!$H28,'BNU-ESM'!$H28,CanESM2!$H28,CCSM4!$H28,'CNRM-CM5'!$H28,'CSIRO-Mk3-6-0'!$H28,'GFDL-ESM2M'!$H28,'GFDL-ESM2G'!$H28,'HadGEM2-ES'!$H28,'HadGEM2-CC'!$H28,inmcm4!$H28,'IPSL-CM5A-LR'!$H28,'IPSL-CM5A-MR'!$H28,'IPSL-MC5B-LR'!$H28,MIROC5!$H28,'MIROC-ESM'!$H28,'MIROC-ESM-CHEM'!$H28,'MRI-CGCM3'!$H28,'NorESM1-M'!$H28)</f>
        <v>352.23438579999998</v>
      </c>
      <c r="R29" s="10">
        <f>MAX('bcc-csm-1'!$I28,'bcc-csm1-1-m'!$I28,'BNU-ESM'!$I28,CanESM2!$I28,CCSM4!$I28,'CNRM-CM5'!$I28,'CSIRO-Mk3-6-0'!$I28,'GFDL-ESM2M'!$I28,'GFDL-ESM2G'!$I28,'HadGEM2-ES'!$I28,'HadGEM2-CC'!$I28,inmcm4!$I28,'IPSL-CM5A-LR'!$I28,'IPSL-CM5A-MR'!$I28,'IPSL-MC5B-LR'!$I28,MIROC5!$I28,'MIROC-ESM'!$I28,'MIROC-ESM-CHEM'!$I28,'MRI-CGCM3'!$I28,'NorESM1-M'!$I28)</f>
        <v>141.73337290000001</v>
      </c>
      <c r="S29" s="51">
        <f>MAX('bcc-csm-1'!$J28,'bcc-csm1-1-m'!$J28,'BNU-ESM'!$J28,CanESM2!$J28,CCSM4!$J28,'CNRM-CM5'!$J28,'CSIRO-Mk3-6-0'!$J28,'GFDL-ESM2M'!$J28,'GFDL-ESM2G'!$J28,'HadGEM2-ES'!$J28,'HadGEM2-CC'!$J28,inmcm4!$J28,'IPSL-CM5A-LR'!$J28,'IPSL-CM5A-MR'!$J28,'IPSL-MC5B-LR'!$J28,MIROC5!$J28,'MIROC-ESM'!$J28,'MIROC-ESM-CHEM'!$J28,'MRI-CGCM3'!$J28,'NorESM1-M'!$J28)</f>
        <v>0.25980620209999999</v>
      </c>
      <c r="T29" s="10">
        <f>MAX('bcc-csm-1'!$K28,'bcc-csm1-1-m'!$K28,'BNU-ESM'!$K28,CanESM2!$K28,CCSM4!$K28,'CNRM-CM5'!$K28,'CSIRO-Mk3-6-0'!$K28,'GFDL-ESM2M'!$K28,'GFDL-ESM2G'!$K28,'HadGEM2-ES'!$K28,'HadGEM2-CC'!$K28,inmcm4!$K28,'IPSL-CM5A-LR'!$K28,'IPSL-CM5A-MR'!$K28,'IPSL-MC5B-LR'!$K28,MIROC5!$K28,'MIROC-ESM'!$K28,'MIROC-ESM-CHEM'!$K28,'MRI-CGCM3'!$K28,'NorESM1-M'!$K28)</f>
        <v>548.04910589999997</v>
      </c>
      <c r="U29" s="10">
        <f>MAX('bcc-csm-1'!$L28,'bcc-csm1-1-m'!$L28,'BNU-ESM'!$L28,CanESM2!$L28,CCSM4!$L28,'CNRM-CM5'!$L28,'CSIRO-Mk3-6-0'!$L28,'GFDL-ESM2M'!$L28,'GFDL-ESM2G'!$L28,'HadGEM2-ES'!$L28,'HadGEM2-CC'!$L28,inmcm4!$L28,'IPSL-CM5A-LR'!$L28,'IPSL-CM5A-MR'!$L28,'IPSL-MC5B-LR'!$L28,MIROC5!$L28,'MIROC-ESM'!$L28,'MIROC-ESM-CHEM'!$L28,'MRI-CGCM3'!$L28,'NorESM1-M'!$L28)</f>
        <v>264.82392140000002</v>
      </c>
      <c r="V29" s="51">
        <f>MAX('bcc-csm-1'!$M28,'bcc-csm1-1-m'!$M28,'BNU-ESM'!$M28,CanESM2!$M28,CCSM4!$M28,'CNRM-CM5'!$M28,'CSIRO-Mk3-6-0'!$M28,'GFDL-ESM2M'!$M28,'GFDL-ESM2G'!$M28,'HadGEM2-ES'!$M28,'HadGEM2-CC'!$M28,inmcm4!$M28,'IPSL-CM5A-LR'!$M28,'IPSL-CM5A-MR'!$M28,'IPSL-MC5B-LR'!$M28,MIROC5!$M28,'MIROC-ESM'!$M28,'MIROC-ESM-CHEM'!$M28,'MRI-CGCM3'!$M28,'NorESM1-M'!$M28)</f>
        <v>0.40754030460000001</v>
      </c>
      <c r="W29" s="10">
        <f>STDEV('bcc-csm-1'!$H28,'bcc-csm1-1-m'!$H28,'BNU-ESM'!$H28,CanESM2!$H28,CCSM4!$H28,'CNRM-CM5'!$H28,'CSIRO-Mk3-6-0'!$H28,'GFDL-ESM2M'!$H28,'GFDL-ESM2G'!$H28,'HadGEM2-ES'!$H28,'HadGEM2-CC'!$H28,inmcm4!$H28,'IPSL-CM5A-LR'!$H28,'IPSL-CM5A-MR'!$H28,'IPSL-MC5B-LR'!$H28,MIROC5!$H28,'MIROC-ESM'!$H28,'MIROC-ESM-CHEM'!$H28,'MRI-CGCM3'!$H28,'NorESM1-M'!$H28)</f>
        <v>79.872216042112257</v>
      </c>
      <c r="X29" s="10">
        <f>STDEV('bcc-csm-1'!$I28,'bcc-csm1-1-m'!$I28,'BNU-ESM'!$I28,CanESM2!$I28,CCSM4!$I28,'CNRM-CM5'!$I28,'CSIRO-Mk3-6-0'!$I28,'GFDL-ESM2M'!$I28,'GFDL-ESM2G'!$I28,'HadGEM2-ES'!$I28,'HadGEM2-CC'!$I28,inmcm4!$I28,'IPSL-CM5A-LR'!$I28,'IPSL-CM5A-MR'!$I28,'IPSL-MC5B-LR'!$I28,MIROC5!$I28,'MIROC-ESM'!$I28,'MIROC-ESM-CHEM'!$I28,'MRI-CGCM3'!$I28,'NorESM1-M'!$I28)</f>
        <v>36.734454480534502</v>
      </c>
      <c r="Y29" s="51">
        <f>STDEV('bcc-csm-1'!$J28,'bcc-csm1-1-m'!$J28,'BNU-ESM'!$J28,CanESM2!$J28,CCSM4!$J28,'CNRM-CM5'!$J28,'CSIRO-Mk3-6-0'!$J28,'GFDL-ESM2M'!$J28,'GFDL-ESM2G'!$J28,'HadGEM2-ES'!$J28,'HadGEM2-CC'!$J28,inmcm4!$J28,'IPSL-CM5A-LR'!$J28,'IPSL-CM5A-MR'!$J28,'IPSL-MC5B-LR'!$J28,MIROC5!$J28,'MIROC-ESM'!$J28,'MIROC-ESM-CHEM'!$J28,'MRI-CGCM3'!$J28,'NorESM1-M'!$J28)</f>
        <v>7.5413064001151525E-2</v>
      </c>
      <c r="Z29" s="10">
        <f>STDEV('bcc-csm-1'!$K28,'bcc-csm1-1-m'!$K28,'BNU-ESM'!$K28,CanESM2!$K28,CCSM4!$K28,'CNRM-CM5'!$K28,'CSIRO-Mk3-6-0'!$K28,'GFDL-ESM2M'!$K28,'GFDL-ESM2G'!$K28,'HadGEM2-ES'!$K28,'HadGEM2-CC'!$K28,inmcm4!$K28,'IPSL-CM5A-LR'!$K28,'IPSL-CM5A-MR'!$K28,'IPSL-MC5B-LR'!$K28,MIROC5!$K28,'MIROC-ESM'!$K28,'MIROC-ESM-CHEM'!$K28,'MRI-CGCM3'!$K28,'NorESM1-M'!$K28)</f>
        <v>132.16514025832265</v>
      </c>
      <c r="AA29" s="10">
        <f>STDEV('bcc-csm-1'!$L28,'bcc-csm1-1-m'!$L28,'BNU-ESM'!$L28,CanESM2!$L28,CCSM4!$L28,'CNRM-CM5'!$L28,'CSIRO-Mk3-6-0'!$L28,'GFDL-ESM2M'!$L28,'GFDL-ESM2G'!$L28,'HadGEM2-ES'!$L28,'HadGEM2-CC'!$L28,inmcm4!$L28,'IPSL-CM5A-LR'!$L28,'IPSL-CM5A-MR'!$L28,'IPSL-MC5B-LR'!$L28,MIROC5!$L28,'MIROC-ESM'!$L28,'MIROC-ESM-CHEM'!$L28,'MRI-CGCM3'!$L28,'NorESM1-M'!$L28)</f>
        <v>72.382084120586669</v>
      </c>
      <c r="AB29" s="51">
        <f>STDEV('bcc-csm-1'!$M28,'bcc-csm1-1-m'!$M28,'BNU-ESM'!$M28,CanESM2!$M28,CCSM4!$M28,'CNRM-CM5'!$M28,'CSIRO-Mk3-6-0'!$M28,'GFDL-ESM2M'!$M28,'GFDL-ESM2G'!$M28,'HadGEM2-ES'!$M28,'HadGEM2-CC'!$M28,inmcm4!$M28,'IPSL-CM5A-LR'!$M28,'IPSL-CM5A-MR'!$M28,'IPSL-MC5B-LR'!$M28,MIROC5!$M28,'MIROC-ESM'!$M28,'MIROC-ESM-CHEM'!$M28,'MRI-CGCM3'!$M28,'NorESM1-M'!$M28)</f>
        <v>0.12105519331703903</v>
      </c>
      <c r="AC29" s="10">
        <f t="shared" ref="AC29:AH29" si="66">E29-(3*W29)</f>
        <v>-26.586075299836807</v>
      </c>
      <c r="AD29" s="10">
        <f t="shared" si="66"/>
        <v>-35.287726999753502</v>
      </c>
      <c r="AE29" s="51">
        <f t="shared" si="66"/>
        <v>-0.12153625409945459</v>
      </c>
      <c r="AF29" s="10">
        <f t="shared" si="66"/>
        <v>-47.978797614967959</v>
      </c>
      <c r="AG29" s="10">
        <f t="shared" si="66"/>
        <v>-75.070709237759985</v>
      </c>
      <c r="AH29" s="54">
        <f t="shared" si="66"/>
        <v>-0.16859095319201711</v>
      </c>
      <c r="AI29" s="10">
        <f t="shared" ref="AI29:AN29" si="67">E29+(3*W29)</f>
        <v>452.64722095283673</v>
      </c>
      <c r="AJ29" s="10">
        <f t="shared" si="67"/>
        <v>185.11899988345351</v>
      </c>
      <c r="AK29" s="54">
        <f t="shared" si="67"/>
        <v>0.33094212990745453</v>
      </c>
      <c r="AL29" s="10">
        <f t="shared" si="67"/>
        <v>745.01204393496801</v>
      </c>
      <c r="AM29" s="10">
        <f t="shared" si="67"/>
        <v>359.22179548576003</v>
      </c>
      <c r="AN29" s="54">
        <f t="shared" si="67"/>
        <v>0.55774020671021707</v>
      </c>
      <c r="AO29" s="10">
        <f>AVERAGE('bcc-csm-1'!$E28,'bcc-csm1-1-m'!$E28,'BNU-ESM'!$E28,CanESM2!$E28,CCSM4!$E28,'CNRM-CM5'!$E28,'CSIRO-Mk3-6-0'!$E28,'GFDL-ESM2M'!$E28,'GFDL-ESM2G'!$E28,'HadGEM2-ES'!$E28,'HadGEM2-CC'!$E28,inmcm4!$E28,'IPSL-CM5A-LR'!$E28,'IPSL-CM5A-MR'!$E28,'IPSL-MC5B-LR'!$E28,MIROC5!$E28,'MIROC-ESM'!$E28,'MIROC-ESM-CHEM'!$E28,'MRI-CGCM3'!$E28,'NorESM1-M'!$E28)</f>
        <v>1789.0994927500003</v>
      </c>
      <c r="AP29" s="10">
        <f>AVERAGE('bcc-csm-1'!$F28,'bcc-csm1-1-m'!$F28,'BNU-ESM'!$F28,CanESM2!$F28,CCSM4!$F28,'CNRM-CM5'!$F28,'CSIRO-Mk3-6-0'!$F28,'GFDL-ESM2M'!$F28,'GFDL-ESM2G'!$F28,'HadGEM2-ES'!$F28,'HadGEM2-CC'!$F28,inmcm4!$F28,'IPSL-CM5A-LR'!$F28,'IPSL-CM5A-MR'!$F28,'IPSL-MC5B-LR'!$F28,MIROC5!$F28,'MIROC-ESM'!$F28,'MIROC-ESM-CHEM'!$F28,'MRI-CGCM3'!$F28,'NorESM1-M'!$F28)</f>
        <v>126.86976574000001</v>
      </c>
      <c r="AQ29" s="17">
        <f>AVERAGE('bcc-csm-1'!$G28,'bcc-csm1-1-m'!$G28,'BNU-ESM'!$G28,CanESM2!$G28,CCSM4!$G28,'CNRM-CM5'!$G28,'CSIRO-Mk3-6-0'!$G28,'GFDL-ESM2M'!$G28,'GFDL-ESM2G'!$G28,'HadGEM2-ES'!$G28,'HadGEM2-CC'!$G28,inmcm4!$G28,'IPSL-CM5A-LR'!$G28,'IPSL-CM5A-MR'!$G28,'IPSL-MC5B-LR'!$G28,MIROC5!$G28,'MIROC-ESM'!$G28,'MIROC-ESM-CHEM'!$G28,'MRI-CGCM3'!$G28,'NorESM1-M'!$G28)</f>
        <v>0.88498810936499994</v>
      </c>
      <c r="AR29" s="58">
        <f t="shared" si="12"/>
        <v>0.11907139524088378</v>
      </c>
      <c r="AS29" s="56">
        <f t="shared" si="13"/>
        <v>0.59049243139124274</v>
      </c>
      <c r="AT29" s="60">
        <f t="shared" si="14"/>
        <v>0.11830999399429992</v>
      </c>
      <c r="AU29" s="56">
        <f t="shared" si="15"/>
        <v>0.19480002346001443</v>
      </c>
      <c r="AV29" s="56">
        <f t="shared" si="16"/>
        <v>1.1198534362801764</v>
      </c>
      <c r="AW29" s="60">
        <f t="shared" si="17"/>
        <v>0.21986128932140334</v>
      </c>
    </row>
    <row r="30" spans="1:49" ht="12.75" x14ac:dyDescent="0.35">
      <c r="A30" s="7" t="str">
        <f>IF(AND(B30='bcc-csm-1'!C29, B30='bcc-csm1-1-m'!C29,B30='BNU-ESM'!C29, B30=CanESM2!C29, B30=CCSM4!C29, B30='CNRM-CM5'!C29, B30='CSIRO-Mk3-6-0'!C29, B30='GFDL-ESM2M'!C29, B30='GFDL-ESM2G'!C29, B30='HadGEM2-ES'!C29, B30='HadGEM2-CC'!C29, B30=inmcm4!C29, B30='IPSL-CM5A-LR'!C29, B30='IPSL-CM5A-MR'!C29, B30='IPSL-MC5B-LR'!C29, B30=MIROC5!C29, B30='MIROC-ESM'!C29, B30='MIROC-ESM-CHEM'!C29, B30='MRI-CGCM3'!C29, B30='NorESM1-M'!C29), "Yes", "No")</f>
        <v>Yes</v>
      </c>
      <c r="B30" s="7">
        <v>27051</v>
      </c>
      <c r="C30" s="7" t="str">
        <f>VLOOKUP(B30, 'County name'!$A$2:$B$89, 2, FALSE)</f>
        <v>Grant</v>
      </c>
      <c r="D30" s="8" t="s">
        <v>97</v>
      </c>
      <c r="E30" s="10">
        <f>AVERAGE('bcc-csm-1'!$H29,'bcc-csm1-1-m'!$H29,'BNU-ESM'!$H29,CanESM2!$H29,CCSM4!$H29,'CNRM-CM5'!$H29,'CSIRO-Mk3-6-0'!$H29,'GFDL-ESM2M'!$H29,'GFDL-ESM2G'!$H29,'HadGEM2-ES'!$H29,'HadGEM2-CC'!$H29,inmcm4!$H29,'IPSL-CM5A-LR'!$H29,'IPSL-CM5A-MR'!$H29,'IPSL-MC5B-LR'!$H29,MIROC5!$H29,'MIROC-ESM'!$H29,'MIROC-ESM-CHEM'!$H29,'MRI-CGCM3'!$H29,'NorESM1-M'!$H29)</f>
        <v>197.54212307699999</v>
      </c>
      <c r="F30" s="10">
        <f>AVERAGE('bcc-csm-1'!$I29,'bcc-csm1-1-m'!$I29,'BNU-ESM'!$I29,CanESM2!$I29,CCSM4!$I29,'CNRM-CM5'!$I29,'CSIRO-Mk3-6-0'!$I29,'GFDL-ESM2M'!$I29,'GFDL-ESM2G'!$I29,'HadGEM2-ES'!$I29,'HadGEM2-CC'!$I29,inmcm4!$I29,'IPSL-CM5A-LR'!$I29,'IPSL-CM5A-MR'!$I29,'IPSL-MC5B-LR'!$I29,MIROC5!$I29,'MIROC-ESM'!$I29,'MIROC-ESM-CHEM'!$I29,'MRI-CGCM3'!$I29,'NorESM1-M'!$I29)</f>
        <v>67.251635538499983</v>
      </c>
      <c r="G30" s="51">
        <f>AVERAGE('bcc-csm-1'!$J29,'bcc-csm1-1-m'!$J29,'BNU-ESM'!$J29,CanESM2!$J29,CCSM4!$J29,'CNRM-CM5'!$J29,'CSIRO-Mk3-6-0'!$J29,'GFDL-ESM2M'!$J29,'GFDL-ESM2G'!$J29,'HadGEM2-ES'!$J29,'HadGEM2-CC'!$J29,inmcm4!$J29,'IPSL-CM5A-LR'!$J29,'IPSL-CM5A-MR'!$J29,'IPSL-MC5B-LR'!$J29,MIROC5!$J29,'MIROC-ESM'!$J29,'MIROC-ESM-CHEM'!$J29,'MRI-CGCM3'!$J29,'NorESM1-M'!$J29)</f>
        <v>9.3426711866999981E-2</v>
      </c>
      <c r="H30" s="10">
        <f>AVERAGE('bcc-csm-1'!$K29,'bcc-csm1-1-m'!$K29,'BNU-ESM'!$K29,CanESM2!$K29,CCSM4!$K29,'CNRM-CM5'!$K29,'CSIRO-Mk3-6-0'!$K29,'GFDL-ESM2M'!$K29,'GFDL-ESM2G'!$K29,'HadGEM2-ES'!$K29,'HadGEM2-CC'!$K29,inmcm4!$K29,'IPSL-CM5A-LR'!$K29,'IPSL-CM5A-MR'!$K29,'IPSL-MC5B-LR'!$K29,MIROC5!$K29,'MIROC-ESM'!$K29,'MIROC-ESM-CHEM'!$K29,'MRI-CGCM3'!$K29,'NorESM1-M'!$K29)</f>
        <v>333.34918952400005</v>
      </c>
      <c r="I30" s="10">
        <f>AVERAGE('bcc-csm-1'!$L29,'bcc-csm1-1-m'!$L29,'BNU-ESM'!$L29,CanESM2!$L29,CCSM4!$L29,'CNRM-CM5'!$L29,'CSIRO-Mk3-6-0'!$L29,'GFDL-ESM2M'!$L29,'GFDL-ESM2G'!$L29,'HadGEM2-ES'!$L29,'HadGEM2-CC'!$L29,inmcm4!$L29,'IPSL-CM5A-LR'!$L29,'IPSL-CM5A-MR'!$L29,'IPSL-MC5B-LR'!$L29,MIROC5!$L29,'MIROC-ESM'!$L29,'MIROC-ESM-CHEM'!$L29,'MRI-CGCM3'!$L29,'NorESM1-M'!$L29)</f>
        <v>128.85399441349998</v>
      </c>
      <c r="J30" s="51">
        <f>AVERAGE('bcc-csm-1'!$M29,'bcc-csm1-1-m'!$M29,'BNU-ESM'!$M29,CanESM2!$M29,CCSM4!$M29,'CNRM-CM5'!$M29,'CSIRO-Mk3-6-0'!$M29,'GFDL-ESM2M'!$M29,'GFDL-ESM2G'!$M29,'HadGEM2-ES'!$M29,'HadGEM2-CC'!$M29,inmcm4!$M29,'IPSL-CM5A-LR'!$M29,'IPSL-CM5A-MR'!$M29,'IPSL-MC5B-LR'!$M29,MIROC5!$M29,'MIROC-ESM'!$M29,'MIROC-ESM-CHEM'!$M29,'MRI-CGCM3'!$M29,'NorESM1-M'!$M29)</f>
        <v>0.19099059617804998</v>
      </c>
      <c r="K30" s="10">
        <f>MIN('bcc-csm-1'!$H29,'bcc-csm1-1-m'!$H29,'BNU-ESM'!$H29,CanESM2!$H29,CCSM4!$H29,'CNRM-CM5'!$H29,'CSIRO-Mk3-6-0'!$H29,'GFDL-ESM2M'!$H29,'GFDL-ESM2G'!$H29,'HadGEM2-ES'!$H29,'HadGEM2-CC'!$H29,inmcm4!$H29,'IPSL-CM5A-LR'!$H29,'IPSL-CM5A-MR'!$H29,'IPSL-MC5B-LR'!$H29,MIROC5!$H29,'MIROC-ESM'!$H29,'MIROC-ESM-CHEM'!$H29,'MRI-CGCM3'!$H29,'NorESM1-M'!$H29)</f>
        <v>12.776561360000001</v>
      </c>
      <c r="L30" s="10">
        <f>MIN('bcc-csm-1'!$I29,'bcc-csm1-1-m'!$I29,'BNU-ESM'!$I29,CanESM2!$I29,CCSM4!$I29,'CNRM-CM5'!$I29,'CSIRO-Mk3-6-0'!$I29,'GFDL-ESM2M'!$I29,'GFDL-ESM2G'!$I29,'HadGEM2-ES'!$I29,'HadGEM2-CC'!$I29,inmcm4!$I29,'IPSL-CM5A-LR'!$I29,'IPSL-CM5A-MR'!$I29,'IPSL-MC5B-LR'!$I29,MIROC5!$I29,'MIROC-ESM'!$I29,'MIROC-ESM-CHEM'!$I29,'MRI-CGCM3'!$I29,'NorESM1-M'!$I29)</f>
        <v>-18.47392988</v>
      </c>
      <c r="M30" s="51">
        <f>MIN('bcc-csm-1'!$J29,'bcc-csm1-1-m'!$J29,'BNU-ESM'!$J29,CanESM2!$J29,CCSM4!$J29,'CNRM-CM5'!$J29,'CSIRO-Mk3-6-0'!$J29,'GFDL-ESM2M'!$J29,'GFDL-ESM2G'!$J29,'HadGEM2-ES'!$J29,'HadGEM2-CC'!$J29,inmcm4!$J29,'IPSL-CM5A-LR'!$J29,'IPSL-CM5A-MR'!$J29,'IPSL-MC5B-LR'!$J29,MIROC5!$J29,'MIROC-ESM'!$J29,'MIROC-ESM-CHEM'!$J29,'MRI-CGCM3'!$J29,'NorESM1-M'!$J29)</f>
        <v>-9.4184126640000004E-2</v>
      </c>
      <c r="N30" s="10">
        <f>MIN('bcc-csm-1'!$K29,'bcc-csm1-1-m'!$K29,'BNU-ESM'!$K29,CanESM2!$K29,CCSM4!$K29,'CNRM-CM5'!$K29,'CSIRO-Mk3-6-0'!$K29,'GFDL-ESM2M'!$K29,'GFDL-ESM2G'!$K29,'HadGEM2-ES'!$K29,'HadGEM2-CC'!$K29,inmcm4!$K29,'IPSL-CM5A-LR'!$K29,'IPSL-CM5A-MR'!$K29,'IPSL-MC5B-LR'!$K29,MIROC5!$K29,'MIROC-ESM'!$K29,'MIROC-ESM-CHEM'!$K29,'MRI-CGCM3'!$K29,'NorESM1-M'!$K29)</f>
        <v>95.474164979999998</v>
      </c>
      <c r="O30" s="10">
        <f>MIN('bcc-csm-1'!$L29,'bcc-csm1-1-m'!$L29,'BNU-ESM'!$L29,CanESM2!$L29,CCSM4!$L29,'CNRM-CM5'!$L29,'CSIRO-Mk3-6-0'!$L29,'GFDL-ESM2M'!$L29,'GFDL-ESM2G'!$L29,'HadGEM2-ES'!$L29,'HadGEM2-CC'!$L29,inmcm4!$L29,'IPSL-CM5A-LR'!$L29,'IPSL-CM5A-MR'!$L29,'IPSL-MC5B-LR'!$L29,MIROC5!$L29,'MIROC-ESM'!$L29,'MIROC-ESM-CHEM'!$L29,'MRI-CGCM3'!$L29,'NorESM1-M'!$L29)</f>
        <v>24.506140899999998</v>
      </c>
      <c r="P30" s="51">
        <f>MIN('bcc-csm-1'!$M29,'bcc-csm1-1-m'!$M29,'BNU-ESM'!$M29,CanESM2!$M29,CCSM4!$M29,'CNRM-CM5'!$M29,'CSIRO-Mk3-6-0'!$M29,'GFDL-ESM2M'!$M29,'GFDL-ESM2G'!$M29,'HadGEM2-ES'!$M29,'HadGEM2-CC'!$M29,inmcm4!$M29,'IPSL-CM5A-LR'!$M29,'IPSL-CM5A-MR'!$M29,'IPSL-MC5B-LR'!$M29,MIROC5!$M29,'MIROC-ESM'!$M29,'MIROC-ESM-CHEM'!$M29,'MRI-CGCM3'!$M29,'NorESM1-M'!$M29)</f>
        <v>-4.3468874090000003E-3</v>
      </c>
      <c r="Q30" s="10">
        <f>MAX('bcc-csm-1'!$H29,'bcc-csm1-1-m'!$H29,'BNU-ESM'!$H29,CanESM2!$H29,CCSM4!$H29,'CNRM-CM5'!$H29,'CSIRO-Mk3-6-0'!$H29,'GFDL-ESM2M'!$H29,'GFDL-ESM2G'!$H29,'HadGEM2-ES'!$H29,'HadGEM2-CC'!$H29,inmcm4!$H29,'IPSL-CM5A-LR'!$H29,'IPSL-CM5A-MR'!$H29,'IPSL-MC5B-LR'!$H29,MIROC5!$H29,'MIROC-ESM'!$H29,'MIROC-ESM-CHEM'!$H29,'MRI-CGCM3'!$H29,'NorESM1-M'!$H29)</f>
        <v>336.71535490000002</v>
      </c>
      <c r="R30" s="10">
        <f>MAX('bcc-csm-1'!$I29,'bcc-csm1-1-m'!$I29,'BNU-ESM'!$I29,CanESM2!$I29,CCSM4!$I29,'CNRM-CM5'!$I29,'CSIRO-Mk3-6-0'!$I29,'GFDL-ESM2M'!$I29,'GFDL-ESM2G'!$I29,'HadGEM2-ES'!$I29,'HadGEM2-CC'!$I29,inmcm4!$I29,'IPSL-CM5A-LR'!$I29,'IPSL-CM5A-MR'!$I29,'IPSL-MC5B-LR'!$I29,MIROC5!$I29,'MIROC-ESM'!$I29,'MIROC-ESM-CHEM'!$I29,'MRI-CGCM3'!$I29,'NorESM1-M'!$I29)</f>
        <v>127.3256734</v>
      </c>
      <c r="S30" s="51">
        <f>MAX('bcc-csm-1'!$J29,'bcc-csm1-1-m'!$J29,'BNU-ESM'!$J29,CanESM2!$J29,CCSM4!$J29,'CNRM-CM5'!$J29,'CSIRO-Mk3-6-0'!$J29,'GFDL-ESM2M'!$J29,'GFDL-ESM2G'!$J29,'HadGEM2-ES'!$J29,'HadGEM2-CC'!$J29,inmcm4!$J29,'IPSL-CM5A-LR'!$J29,'IPSL-CM5A-MR'!$J29,'IPSL-MC5B-LR'!$J29,MIROC5!$J29,'MIROC-ESM'!$J29,'MIROC-ESM-CHEM'!$J29,'MRI-CGCM3'!$J29,'NorESM1-M'!$J29)</f>
        <v>0.2418803215</v>
      </c>
      <c r="T30" s="10">
        <f>MAX('bcc-csm-1'!$K29,'bcc-csm1-1-m'!$K29,'BNU-ESM'!$K29,CanESM2!$K29,CCSM4!$K29,'CNRM-CM5'!$K29,'CSIRO-Mk3-6-0'!$K29,'GFDL-ESM2M'!$K29,'GFDL-ESM2G'!$K29,'HadGEM2-ES'!$K29,'HadGEM2-CC'!$K29,inmcm4!$K29,'IPSL-CM5A-LR'!$K29,'IPSL-CM5A-MR'!$K29,'IPSL-MC5B-LR'!$K29,MIROC5!$K29,'MIROC-ESM'!$K29,'MIROC-ESM-CHEM'!$K29,'MRI-CGCM3'!$K29,'NorESM1-M'!$K29)</f>
        <v>509.8157655</v>
      </c>
      <c r="U30" s="10">
        <f>MAX('bcc-csm-1'!$L29,'bcc-csm1-1-m'!$L29,'BNU-ESM'!$L29,CanESM2!$L29,CCSM4!$L29,'CNRM-CM5'!$L29,'CSIRO-Mk3-6-0'!$L29,'GFDL-ESM2M'!$L29,'GFDL-ESM2G'!$L29,'HadGEM2-ES'!$L29,'HadGEM2-CC'!$L29,inmcm4!$L29,'IPSL-CM5A-LR'!$L29,'IPSL-CM5A-MR'!$L29,'IPSL-MC5B-LR'!$L29,MIROC5!$L29,'MIROC-ESM'!$L29,'MIROC-ESM-CHEM'!$L29,'MRI-CGCM3'!$L29,'NorESM1-M'!$L29)</f>
        <v>207.05359730000001</v>
      </c>
      <c r="V30" s="51">
        <f>MAX('bcc-csm-1'!$M29,'bcc-csm1-1-m'!$M29,'BNU-ESM'!$M29,CanESM2!$M29,CCSM4!$M29,'CNRM-CM5'!$M29,'CSIRO-Mk3-6-0'!$M29,'GFDL-ESM2M'!$M29,'GFDL-ESM2G'!$M29,'HadGEM2-ES'!$M29,'HadGEM2-CC'!$M29,inmcm4!$M29,'IPSL-CM5A-LR'!$M29,'IPSL-CM5A-MR'!$M29,'IPSL-MC5B-LR'!$M29,MIROC5!$M29,'MIROC-ESM'!$M29,'MIROC-ESM-CHEM'!$M29,'MRI-CGCM3'!$M29,'NorESM1-M'!$M29)</f>
        <v>0.37343529739999998</v>
      </c>
      <c r="W30" s="10">
        <f>STDEV('bcc-csm-1'!$H29,'bcc-csm1-1-m'!$H29,'BNU-ESM'!$H29,CanESM2!$H29,CCSM4!$H29,'CNRM-CM5'!$H29,'CSIRO-Mk3-6-0'!$H29,'GFDL-ESM2M'!$H29,'GFDL-ESM2G'!$H29,'HadGEM2-ES'!$H29,'HadGEM2-CC'!$H29,inmcm4!$H29,'IPSL-CM5A-LR'!$H29,'IPSL-CM5A-MR'!$H29,'IPSL-MC5B-LR'!$H29,MIROC5!$H29,'MIROC-ESM'!$H29,'MIROC-ESM-CHEM'!$H29,'MRI-CGCM3'!$H29,'NorESM1-M'!$H29)</f>
        <v>78.129741336636258</v>
      </c>
      <c r="X30" s="10">
        <f>STDEV('bcc-csm-1'!$I29,'bcc-csm1-1-m'!$I29,'BNU-ESM'!$I29,CanESM2!$I29,CCSM4!$I29,'CNRM-CM5'!$I29,'CSIRO-Mk3-6-0'!$I29,'GFDL-ESM2M'!$I29,'GFDL-ESM2G'!$I29,'HadGEM2-ES'!$I29,'HadGEM2-CC'!$I29,inmcm4!$I29,'IPSL-CM5A-LR'!$I29,'IPSL-CM5A-MR'!$I29,'IPSL-MC5B-LR'!$I29,MIROC5!$I29,'MIROC-ESM'!$I29,'MIROC-ESM-CHEM'!$I29,'MRI-CGCM3'!$I29,'NorESM1-M'!$I29)</f>
        <v>33.332192421350868</v>
      </c>
      <c r="Y30" s="51">
        <f>STDEV('bcc-csm-1'!$J29,'bcc-csm1-1-m'!$J29,'BNU-ESM'!$J29,CanESM2!$J29,CCSM4!$J29,'CNRM-CM5'!$J29,'CSIRO-Mk3-6-0'!$J29,'GFDL-ESM2M'!$J29,'GFDL-ESM2G'!$J29,'HadGEM2-ES'!$J29,'HadGEM2-CC'!$J29,inmcm4!$J29,'IPSL-CM5A-LR'!$J29,'IPSL-CM5A-MR'!$J29,'IPSL-MC5B-LR'!$J29,MIROC5!$J29,'MIROC-ESM'!$J29,'MIROC-ESM-CHEM'!$J29,'MRI-CGCM3'!$J29,'NorESM1-M'!$J29)</f>
        <v>7.490270946024076E-2</v>
      </c>
      <c r="Z30" s="10">
        <f>STDEV('bcc-csm-1'!$K29,'bcc-csm1-1-m'!$K29,'BNU-ESM'!$K29,CanESM2!$K29,CCSM4!$K29,'CNRM-CM5'!$K29,'CSIRO-Mk3-6-0'!$K29,'GFDL-ESM2M'!$K29,'GFDL-ESM2G'!$K29,'HadGEM2-ES'!$K29,'HadGEM2-CC'!$K29,inmcm4!$K29,'IPSL-CM5A-LR'!$K29,'IPSL-CM5A-MR'!$K29,'IPSL-MC5B-LR'!$K29,MIROC5!$K29,'MIROC-ESM'!$K29,'MIROC-ESM-CHEM'!$K29,'MRI-CGCM3'!$K29,'NorESM1-M'!$K29)</f>
        <v>125.77526853986299</v>
      </c>
      <c r="AA30" s="10">
        <f>STDEV('bcc-csm-1'!$L29,'bcc-csm1-1-m'!$L29,'BNU-ESM'!$L29,CanESM2!$L29,CCSM4!$L29,'CNRM-CM5'!$L29,'CSIRO-Mk3-6-0'!$L29,'GFDL-ESM2M'!$L29,'GFDL-ESM2G'!$L29,'HadGEM2-ES'!$L29,'HadGEM2-CC'!$L29,inmcm4!$L29,'IPSL-CM5A-LR'!$L29,'IPSL-CM5A-MR'!$L29,'IPSL-MC5B-LR'!$L29,MIROC5!$L29,'MIROC-ESM'!$L29,'MIROC-ESM-CHEM'!$L29,'MRI-CGCM3'!$L29,'NorESM1-M'!$L29)</f>
        <v>60.618244986585744</v>
      </c>
      <c r="AB30" s="51">
        <f>STDEV('bcc-csm-1'!$M29,'bcc-csm1-1-m'!$M29,'BNU-ESM'!$M29,CanESM2!$M29,CCSM4!$M29,'CNRM-CM5'!$M29,'CSIRO-Mk3-6-0'!$M29,'GFDL-ESM2M'!$M29,'GFDL-ESM2G'!$M29,'HadGEM2-ES'!$M29,'HadGEM2-CC'!$M29,inmcm4!$M29,'IPSL-CM5A-LR'!$M29,'IPSL-CM5A-MR'!$M29,'IPSL-MC5B-LR'!$M29,MIROC5!$M29,'MIROC-ESM'!$M29,'MIROC-ESM-CHEM'!$M29,'MRI-CGCM3'!$M29,'NorESM1-M'!$M29)</f>
        <v>0.11580204578062571</v>
      </c>
      <c r="AC30" s="10">
        <f t="shared" ref="AC30:AH30" si="68">E30-(3*W30)</f>
        <v>-36.847100932908802</v>
      </c>
      <c r="AD30" s="10">
        <f t="shared" si="68"/>
        <v>-32.744941725552621</v>
      </c>
      <c r="AE30" s="51">
        <f t="shared" si="68"/>
        <v>-0.13128141651372233</v>
      </c>
      <c r="AF30" s="10">
        <f t="shared" si="68"/>
        <v>-43.976616095588952</v>
      </c>
      <c r="AG30" s="10">
        <f t="shared" si="68"/>
        <v>-53.000740546257248</v>
      </c>
      <c r="AH30" s="54">
        <f t="shared" si="68"/>
        <v>-0.15641554116382717</v>
      </c>
      <c r="AI30" s="10">
        <f t="shared" ref="AI30:AN30" si="69">E30+(3*W30)</f>
        <v>431.93134708690877</v>
      </c>
      <c r="AJ30" s="10">
        <f t="shared" si="69"/>
        <v>167.24821280255259</v>
      </c>
      <c r="AK30" s="54">
        <f t="shared" si="69"/>
        <v>0.31813484024772226</v>
      </c>
      <c r="AL30" s="10">
        <f t="shared" si="69"/>
        <v>710.67499514358906</v>
      </c>
      <c r="AM30" s="10">
        <f t="shared" si="69"/>
        <v>310.7087293732572</v>
      </c>
      <c r="AN30" s="54">
        <f t="shared" si="69"/>
        <v>0.53839673351992712</v>
      </c>
      <c r="AO30" s="10">
        <f>AVERAGE('bcc-csm-1'!$E29,'bcc-csm1-1-m'!$E29,'BNU-ESM'!$E29,CanESM2!$E29,CCSM4!$E29,'CNRM-CM5'!$E29,'CSIRO-Mk3-6-0'!$E29,'GFDL-ESM2M'!$E29,'GFDL-ESM2G'!$E29,'HadGEM2-ES'!$E29,'HadGEM2-CC'!$E29,inmcm4!$E29,'IPSL-CM5A-LR'!$E29,'IPSL-CM5A-MR'!$E29,'IPSL-MC5B-LR'!$E29,MIROC5!$E29,'MIROC-ESM'!$E29,'MIROC-ESM-CHEM'!$E29,'MRI-CGCM3'!$E29,'NorESM1-M'!$E29)</f>
        <v>1721.4440218499999</v>
      </c>
      <c r="AP30" s="10">
        <f>AVERAGE('bcc-csm-1'!$F29,'bcc-csm1-1-m'!$F29,'BNU-ESM'!$F29,CanESM2!$F29,CCSM4!$F29,'CNRM-CM5'!$F29,'CSIRO-Mk3-6-0'!$F29,'GFDL-ESM2M'!$F29,'GFDL-ESM2G'!$F29,'HadGEM2-ES'!$F29,'HadGEM2-CC'!$F29,inmcm4!$F29,'IPSL-CM5A-LR'!$F29,'IPSL-CM5A-MR'!$F29,'IPSL-MC5B-LR'!$F29,MIROC5!$F29,'MIROC-ESM'!$F29,'MIROC-ESM-CHEM'!$F29,'MRI-CGCM3'!$F29,'NorESM1-M'!$F29)</f>
        <v>131.03309765</v>
      </c>
      <c r="AQ30" s="17">
        <f>AVERAGE('bcc-csm-1'!$G29,'bcc-csm1-1-m'!$G29,'BNU-ESM'!$G29,CanESM2!$G29,CCSM4!$G29,'CNRM-CM5'!$G29,'CSIRO-Mk3-6-0'!$G29,'GFDL-ESM2M'!$G29,'GFDL-ESM2G'!$G29,'HadGEM2-ES'!$G29,'HadGEM2-CC'!$G29,inmcm4!$G29,'IPSL-CM5A-LR'!$G29,'IPSL-CM5A-MR'!$G29,'IPSL-MC5B-LR'!$G29,MIROC5!$G29,'MIROC-ESM'!$G29,'MIROC-ESM-CHEM'!$G29,'MRI-CGCM3'!$G29,'NorESM1-M'!$G29)</f>
        <v>0.93250951898000012</v>
      </c>
      <c r="AR30" s="58">
        <f t="shared" si="12"/>
        <v>0.11475373033896601</v>
      </c>
      <c r="AS30" s="56">
        <f t="shared" si="13"/>
        <v>0.51324159120571611</v>
      </c>
      <c r="AT30" s="60">
        <f t="shared" si="14"/>
        <v>0.10018848061646836</v>
      </c>
      <c r="AU30" s="56">
        <f t="shared" si="15"/>
        <v>0.19364509405641703</v>
      </c>
      <c r="AV30" s="56">
        <f t="shared" si="16"/>
        <v>0.98336982582583377</v>
      </c>
      <c r="AW30" s="60">
        <f t="shared" si="17"/>
        <v>0.20481356199662154</v>
      </c>
    </row>
    <row r="31" spans="1:49" ht="12.75" x14ac:dyDescent="0.35">
      <c r="A31" s="7" t="str">
        <f>IF(AND(B31='bcc-csm-1'!C30, B31='bcc-csm1-1-m'!C30,B31='BNU-ESM'!C30, B31=CanESM2!C30, B31=CCSM4!C30, B31='CNRM-CM5'!C30, B31='CSIRO-Mk3-6-0'!C30, B31='GFDL-ESM2M'!C30, B31='GFDL-ESM2G'!C30, B31='HadGEM2-ES'!C30, B31='HadGEM2-CC'!C30, B31=inmcm4!C30, B31='IPSL-CM5A-LR'!C30, B31='IPSL-CM5A-MR'!C30, B31='IPSL-MC5B-LR'!C30, B31=MIROC5!C30, B31='MIROC-ESM'!C30, B31='MIROC-ESM-CHEM'!C30, B31='MRI-CGCM3'!C30, B31='NorESM1-M'!C30), "Yes", "No")</f>
        <v>Yes</v>
      </c>
      <c r="B31" s="7">
        <v>27053</v>
      </c>
      <c r="C31" s="7" t="str">
        <f>VLOOKUP(B31, 'County name'!$A$2:$B$89, 2, FALSE)</f>
        <v>Hennepin</v>
      </c>
      <c r="D31" s="8" t="s">
        <v>97</v>
      </c>
      <c r="E31" s="10">
        <f>AVERAGE('bcc-csm-1'!$H30,'bcc-csm1-1-m'!$H30,'BNU-ESM'!$H30,CanESM2!$H30,CCSM4!$H30,'CNRM-CM5'!$H30,'CSIRO-Mk3-6-0'!$H30,'GFDL-ESM2M'!$H30,'GFDL-ESM2G'!$H30,'HadGEM2-ES'!$H30,'HadGEM2-CC'!$H30,inmcm4!$H30,'IPSL-CM5A-LR'!$H30,'IPSL-CM5A-MR'!$H30,'IPSL-MC5B-LR'!$H30,MIROC5!$H30,'MIROC-ESM'!$H30,'MIROC-ESM-CHEM'!$H30,'MRI-CGCM3'!$H30,'NorESM1-M'!$H30)</f>
        <v>212.61577249249999</v>
      </c>
      <c r="F31" s="10">
        <f>AVERAGE('bcc-csm-1'!$I30,'bcc-csm1-1-m'!$I30,'BNU-ESM'!$I30,CanESM2!$I30,CCSM4!$I30,'CNRM-CM5'!$I30,'CSIRO-Mk3-6-0'!$I30,'GFDL-ESM2M'!$I30,'GFDL-ESM2G'!$I30,'HadGEM2-ES'!$I30,'HadGEM2-CC'!$I30,inmcm4!$I30,'IPSL-CM5A-LR'!$I30,'IPSL-CM5A-MR'!$I30,'IPSL-MC5B-LR'!$I30,MIROC5!$I30,'MIROC-ESM'!$I30,'MIROC-ESM-CHEM'!$I30,'MRI-CGCM3'!$I30,'NorESM1-M'!$I30)</f>
        <v>70.884449215500013</v>
      </c>
      <c r="G31" s="51">
        <f>AVERAGE('bcc-csm-1'!$J30,'bcc-csm1-1-m'!$J30,'BNU-ESM'!$J30,CanESM2!$J30,CCSM4!$J30,'CNRM-CM5'!$J30,'CSIRO-Mk3-6-0'!$J30,'GFDL-ESM2M'!$J30,'GFDL-ESM2G'!$J30,'HadGEM2-ES'!$J30,'HadGEM2-CC'!$J30,inmcm4!$J30,'IPSL-CM5A-LR'!$J30,'IPSL-CM5A-MR'!$J30,'IPSL-MC5B-LR'!$J30,MIROC5!$J30,'MIROC-ESM'!$J30,'MIROC-ESM-CHEM'!$J30,'MRI-CGCM3'!$J30,'NorESM1-M'!$J30)</f>
        <v>0.10428351475599999</v>
      </c>
      <c r="H31" s="10">
        <f>AVERAGE('bcc-csm-1'!$K30,'bcc-csm1-1-m'!$K30,'BNU-ESM'!$K30,CanESM2!$K30,CCSM4!$K30,'CNRM-CM5'!$K30,'CSIRO-Mk3-6-0'!$K30,'GFDL-ESM2M'!$K30,'GFDL-ESM2G'!$K30,'HadGEM2-ES'!$K30,'HadGEM2-CC'!$K30,inmcm4!$K30,'IPSL-CM5A-LR'!$K30,'IPSL-CM5A-MR'!$K30,'IPSL-MC5B-LR'!$K30,MIROC5!$K30,'MIROC-ESM'!$K30,'MIROC-ESM-CHEM'!$K30,'MRI-CGCM3'!$K30,'NorESM1-M'!$K30)</f>
        <v>345.53507722500001</v>
      </c>
      <c r="I31" s="10">
        <f>AVERAGE('bcc-csm-1'!$L30,'bcc-csm1-1-m'!$L30,'BNU-ESM'!$L30,CanESM2!$L30,CCSM4!$L30,'CNRM-CM5'!$L30,'CSIRO-Mk3-6-0'!$L30,'GFDL-ESM2M'!$L30,'GFDL-ESM2G'!$L30,'HadGEM2-ES'!$L30,'HadGEM2-CC'!$L30,inmcm4!$L30,'IPSL-CM5A-LR'!$L30,'IPSL-CM5A-MR'!$L30,'IPSL-MC5B-LR'!$L30,MIROC5!$L30,'MIROC-ESM'!$L30,'MIROC-ESM-CHEM'!$L30,'MRI-CGCM3'!$L30,'NorESM1-M'!$L30)</f>
        <v>131.69463170750004</v>
      </c>
      <c r="J31" s="51">
        <f>AVERAGE('bcc-csm-1'!$M30,'bcc-csm1-1-m'!$M30,'BNU-ESM'!$M30,CanESM2!$M30,CCSM4!$M30,'CNRM-CM5'!$M30,'CSIRO-Mk3-6-0'!$M30,'GFDL-ESM2M'!$M30,'GFDL-ESM2G'!$M30,'HadGEM2-ES'!$M30,'HadGEM2-CC'!$M30,inmcm4!$M30,'IPSL-CM5A-LR'!$M30,'IPSL-CM5A-MR'!$M30,'IPSL-MC5B-LR'!$M30,MIROC5!$M30,'MIROC-ESM'!$M30,'MIROC-ESM-CHEM'!$M30,'MRI-CGCM3'!$M30,'NorESM1-M'!$M30)</f>
        <v>0.19224120637399994</v>
      </c>
      <c r="K31" s="10">
        <f>MIN('bcc-csm-1'!$H30,'bcc-csm1-1-m'!$H30,'BNU-ESM'!$H30,CanESM2!$H30,CCSM4!$H30,'CNRM-CM5'!$H30,'CSIRO-Mk3-6-0'!$H30,'GFDL-ESM2M'!$H30,'GFDL-ESM2G'!$H30,'HadGEM2-ES'!$H30,'HadGEM2-CC'!$H30,inmcm4!$H30,'IPSL-CM5A-LR'!$H30,'IPSL-CM5A-MR'!$H30,'IPSL-MC5B-LR'!$H30,MIROC5!$H30,'MIROC-ESM'!$H30,'MIROC-ESM-CHEM'!$H30,'MRI-CGCM3'!$H30,'NorESM1-M'!$H30)</f>
        <v>49.138535949999998</v>
      </c>
      <c r="L31" s="10">
        <f>MIN('bcc-csm-1'!$I30,'bcc-csm1-1-m'!$I30,'BNU-ESM'!$I30,CanESM2!$I30,CCSM4!$I30,'CNRM-CM5'!$I30,'CSIRO-Mk3-6-0'!$I30,'GFDL-ESM2M'!$I30,'GFDL-ESM2G'!$I30,'HadGEM2-ES'!$I30,'HadGEM2-CC'!$I30,inmcm4!$I30,'IPSL-CM5A-LR'!$I30,'IPSL-CM5A-MR'!$I30,'IPSL-MC5B-LR'!$I30,MIROC5!$I30,'MIROC-ESM'!$I30,'MIROC-ESM-CHEM'!$I30,'MRI-CGCM3'!$I30,'NorESM1-M'!$I30)</f>
        <v>-12.67919459</v>
      </c>
      <c r="M31" s="51">
        <f>MIN('bcc-csm-1'!$J30,'bcc-csm1-1-m'!$J30,'BNU-ESM'!$J30,CanESM2!$J30,CCSM4!$J30,'CNRM-CM5'!$J30,'CSIRO-Mk3-6-0'!$J30,'GFDL-ESM2M'!$J30,'GFDL-ESM2G'!$J30,'HadGEM2-ES'!$J30,'HadGEM2-CC'!$J30,inmcm4!$J30,'IPSL-CM5A-LR'!$J30,'IPSL-CM5A-MR'!$J30,'IPSL-MC5B-LR'!$J30,MIROC5!$J30,'MIROC-ESM'!$J30,'MIROC-ESM-CHEM'!$J30,'MRI-CGCM3'!$J30,'NorESM1-M'!$J30)</f>
        <v>-5.8587398890000003E-2</v>
      </c>
      <c r="N31" s="10">
        <f>MIN('bcc-csm-1'!$K30,'bcc-csm1-1-m'!$K30,'BNU-ESM'!$K30,CanESM2!$K30,CCSM4!$K30,'CNRM-CM5'!$K30,'CSIRO-Mk3-6-0'!$K30,'GFDL-ESM2M'!$K30,'GFDL-ESM2G'!$K30,'HadGEM2-ES'!$K30,'HadGEM2-CC'!$K30,inmcm4!$K30,'IPSL-CM5A-LR'!$K30,'IPSL-CM5A-MR'!$K30,'IPSL-MC5B-LR'!$K30,MIROC5!$K30,'MIROC-ESM'!$K30,'MIROC-ESM-CHEM'!$K30,'MRI-CGCM3'!$K30,'NorESM1-M'!$K30)</f>
        <v>125.13322580000001</v>
      </c>
      <c r="O31" s="10">
        <f>MIN('bcc-csm-1'!$L30,'bcc-csm1-1-m'!$L30,'BNU-ESM'!$L30,CanESM2!$L30,CCSM4!$L30,'CNRM-CM5'!$L30,'CSIRO-Mk3-6-0'!$L30,'GFDL-ESM2M'!$L30,'GFDL-ESM2G'!$L30,'HadGEM2-ES'!$L30,'HadGEM2-CC'!$L30,inmcm4!$L30,'IPSL-CM5A-LR'!$L30,'IPSL-CM5A-MR'!$L30,'IPSL-MC5B-LR'!$L30,MIROC5!$L30,'MIROC-ESM'!$L30,'MIROC-ESM-CHEM'!$L30,'MRI-CGCM3'!$L30,'NorESM1-M'!$L30)</f>
        <v>19.177895979999999</v>
      </c>
      <c r="P31" s="51">
        <f>MIN('bcc-csm-1'!$M30,'bcc-csm1-1-m'!$M30,'BNU-ESM'!$M30,CanESM2!$M30,CCSM4!$M30,'CNRM-CM5'!$M30,'CSIRO-Mk3-6-0'!$M30,'GFDL-ESM2M'!$M30,'GFDL-ESM2G'!$M30,'HadGEM2-ES'!$M30,'HadGEM2-CC'!$M30,inmcm4!$M30,'IPSL-CM5A-LR'!$M30,'IPSL-CM5A-MR'!$M30,'IPSL-MC5B-LR'!$M30,MIROC5!$M30,'MIROC-ESM'!$M30,'MIROC-ESM-CHEM'!$M30,'MRI-CGCM3'!$M30,'NorESM1-M'!$M30)</f>
        <v>7.4783679100000004E-3</v>
      </c>
      <c r="Q31" s="10">
        <f>MAX('bcc-csm-1'!$H30,'bcc-csm1-1-m'!$H30,'BNU-ESM'!$H30,CanESM2!$H30,CCSM4!$H30,'CNRM-CM5'!$H30,'CSIRO-Mk3-6-0'!$H30,'GFDL-ESM2M'!$H30,'GFDL-ESM2G'!$H30,'HadGEM2-ES'!$H30,'HadGEM2-CC'!$H30,inmcm4!$H30,'IPSL-CM5A-LR'!$H30,'IPSL-CM5A-MR'!$H30,'IPSL-MC5B-LR'!$H30,MIROC5!$H30,'MIROC-ESM'!$H30,'MIROC-ESM-CHEM'!$H30,'MRI-CGCM3'!$H30,'NorESM1-M'!$H30)</f>
        <v>343.37191139999999</v>
      </c>
      <c r="R31" s="10">
        <f>MAX('bcc-csm-1'!$I30,'bcc-csm1-1-m'!$I30,'BNU-ESM'!$I30,CanESM2!$I30,CCSM4!$I30,'CNRM-CM5'!$I30,'CSIRO-Mk3-6-0'!$I30,'GFDL-ESM2M'!$I30,'GFDL-ESM2G'!$I30,'HadGEM2-ES'!$I30,'HadGEM2-CC'!$I30,inmcm4!$I30,'IPSL-CM5A-LR'!$I30,'IPSL-CM5A-MR'!$I30,'IPSL-MC5B-LR'!$I30,MIROC5!$I30,'MIROC-ESM'!$I30,'MIROC-ESM-CHEM'!$I30,'MRI-CGCM3'!$I30,'NorESM1-M'!$I30)</f>
        <v>128.58271110000001</v>
      </c>
      <c r="S31" s="51">
        <f>MAX('bcc-csm-1'!$J30,'bcc-csm1-1-m'!$J30,'BNU-ESM'!$J30,CanESM2!$J30,CCSM4!$J30,'CNRM-CM5'!$J30,'CSIRO-Mk3-6-0'!$J30,'GFDL-ESM2M'!$J30,'GFDL-ESM2G'!$J30,'HadGEM2-ES'!$J30,'HadGEM2-CC'!$J30,inmcm4!$J30,'IPSL-CM5A-LR'!$J30,'IPSL-CM5A-MR'!$J30,'IPSL-MC5B-LR'!$J30,MIROC5!$J30,'MIROC-ESM'!$J30,'MIROC-ESM-CHEM'!$J30,'MRI-CGCM3'!$J30,'NorESM1-M'!$J30)</f>
        <v>0.2419682967</v>
      </c>
      <c r="T31" s="10">
        <f>MAX('bcc-csm-1'!$K30,'bcc-csm1-1-m'!$K30,'BNU-ESM'!$K30,CanESM2!$K30,CCSM4!$K30,'CNRM-CM5'!$K30,'CSIRO-Mk3-6-0'!$K30,'GFDL-ESM2M'!$K30,'GFDL-ESM2G'!$K30,'HadGEM2-ES'!$K30,'HadGEM2-CC'!$K30,inmcm4!$K30,'IPSL-CM5A-LR'!$K30,'IPSL-CM5A-MR'!$K30,'IPSL-MC5B-LR'!$K30,MIROC5!$K30,'MIROC-ESM'!$K30,'MIROC-ESM-CHEM'!$K30,'MRI-CGCM3'!$K30,'NorESM1-M'!$K30)</f>
        <v>555.7660267</v>
      </c>
      <c r="U31" s="10">
        <f>MAX('bcc-csm-1'!$L30,'bcc-csm1-1-m'!$L30,'BNU-ESM'!$L30,CanESM2!$L30,CCSM4!$L30,'CNRM-CM5'!$L30,'CSIRO-Mk3-6-0'!$L30,'GFDL-ESM2M'!$L30,'GFDL-ESM2G'!$L30,'HadGEM2-ES'!$L30,'HadGEM2-CC'!$L30,inmcm4!$L30,'IPSL-CM5A-LR'!$L30,'IPSL-CM5A-MR'!$L30,'IPSL-MC5B-LR'!$L30,MIROC5!$L30,'MIROC-ESM'!$L30,'MIROC-ESM-CHEM'!$L30,'MRI-CGCM3'!$L30,'NorESM1-M'!$L30)</f>
        <v>239.19275529999999</v>
      </c>
      <c r="V31" s="51">
        <f>MAX('bcc-csm-1'!$M30,'bcc-csm1-1-m'!$M30,'BNU-ESM'!$M30,CanESM2!$M30,CCSM4!$M30,'CNRM-CM5'!$M30,'CSIRO-Mk3-6-0'!$M30,'GFDL-ESM2M'!$M30,'GFDL-ESM2G'!$M30,'HadGEM2-ES'!$M30,'HadGEM2-CC'!$M30,inmcm4!$M30,'IPSL-CM5A-LR'!$M30,'IPSL-CM5A-MR'!$M30,'IPSL-MC5B-LR'!$M30,MIROC5!$M30,'MIROC-ESM'!$M30,'MIROC-ESM-CHEM'!$M30,'MRI-CGCM3'!$M30,'NorESM1-M'!$M30)</f>
        <v>0.42483317139999999</v>
      </c>
      <c r="W31" s="10">
        <f>STDEV('bcc-csm-1'!$H30,'bcc-csm1-1-m'!$H30,'BNU-ESM'!$H30,CanESM2!$H30,CCSM4!$H30,'CNRM-CM5'!$H30,'CSIRO-Mk3-6-0'!$H30,'GFDL-ESM2M'!$H30,'GFDL-ESM2G'!$H30,'HadGEM2-ES'!$H30,'HadGEM2-CC'!$H30,inmcm4!$H30,'IPSL-CM5A-LR'!$H30,'IPSL-CM5A-MR'!$H30,'IPSL-MC5B-LR'!$H30,MIROC5!$H30,'MIROC-ESM'!$H30,'MIROC-ESM-CHEM'!$H30,'MRI-CGCM3'!$H30,'NorESM1-M'!$H30)</f>
        <v>77.502081738260898</v>
      </c>
      <c r="X31" s="10">
        <f>STDEV('bcc-csm-1'!$I30,'bcc-csm1-1-m'!$I30,'BNU-ESM'!$I30,CanESM2!$I30,CCSM4!$I30,'CNRM-CM5'!$I30,'CSIRO-Mk3-6-0'!$I30,'GFDL-ESM2M'!$I30,'GFDL-ESM2G'!$I30,'HadGEM2-ES'!$I30,'HadGEM2-CC'!$I30,inmcm4!$I30,'IPSL-CM5A-LR'!$I30,'IPSL-CM5A-MR'!$I30,'IPSL-MC5B-LR'!$I30,MIROC5!$I30,'MIROC-ESM'!$I30,'MIROC-ESM-CHEM'!$I30,'MRI-CGCM3'!$I30,'NorESM1-M'!$I30)</f>
        <v>34.603726177078805</v>
      </c>
      <c r="Y31" s="51">
        <f>STDEV('bcc-csm-1'!$J30,'bcc-csm1-1-m'!$J30,'BNU-ESM'!$J30,CanESM2!$J30,CCSM4!$J30,'CNRM-CM5'!$J30,'CSIRO-Mk3-6-0'!$J30,'GFDL-ESM2M'!$J30,'GFDL-ESM2G'!$J30,'HadGEM2-ES'!$J30,'HadGEM2-CC'!$J30,inmcm4!$J30,'IPSL-CM5A-LR'!$J30,'IPSL-CM5A-MR'!$J30,'IPSL-MC5B-LR'!$J30,MIROC5!$J30,'MIROC-ESM'!$J30,'MIROC-ESM-CHEM'!$J30,'MRI-CGCM3'!$J30,'NorESM1-M'!$J30)</f>
        <v>6.9204200865461543E-2</v>
      </c>
      <c r="Z31" s="10">
        <f>STDEV('bcc-csm-1'!$K30,'bcc-csm1-1-m'!$K30,'BNU-ESM'!$K30,CanESM2!$K30,CCSM4!$K30,'CNRM-CM5'!$K30,'CSIRO-Mk3-6-0'!$K30,'GFDL-ESM2M'!$K30,'GFDL-ESM2G'!$K30,'HadGEM2-ES'!$K30,'HadGEM2-CC'!$K30,inmcm4!$K30,'IPSL-CM5A-LR'!$K30,'IPSL-CM5A-MR'!$K30,'IPSL-MC5B-LR'!$K30,MIROC5!$K30,'MIROC-ESM'!$K30,'MIROC-ESM-CHEM'!$K30,'MRI-CGCM3'!$K30,'NorESM1-M'!$K30)</f>
        <v>129.71510946118275</v>
      </c>
      <c r="AA31" s="10">
        <f>STDEV('bcc-csm-1'!$L30,'bcc-csm1-1-m'!$L30,'BNU-ESM'!$L30,CanESM2!$L30,CCSM4!$L30,'CNRM-CM5'!$L30,'CSIRO-Mk3-6-0'!$L30,'GFDL-ESM2M'!$L30,'GFDL-ESM2G'!$L30,'HadGEM2-ES'!$L30,'HadGEM2-CC'!$L30,inmcm4!$L30,'IPSL-CM5A-LR'!$L30,'IPSL-CM5A-MR'!$L30,'IPSL-MC5B-LR'!$L30,MIROC5!$L30,'MIROC-ESM'!$L30,'MIROC-ESM-CHEM'!$L30,'MRI-CGCM3'!$L30,'NorESM1-M'!$L30)</f>
        <v>68.032854610004748</v>
      </c>
      <c r="AB31" s="51">
        <f>STDEV('bcc-csm-1'!$M30,'bcc-csm1-1-m'!$M30,'BNU-ESM'!$M30,CanESM2!$M30,CCSM4!$M30,'CNRM-CM5'!$M30,'CSIRO-Mk3-6-0'!$M30,'GFDL-ESM2M'!$M30,'GFDL-ESM2G'!$M30,'HadGEM2-ES'!$M30,'HadGEM2-CC'!$M30,inmcm4!$M30,'IPSL-CM5A-LR'!$M30,'IPSL-CM5A-MR'!$M30,'IPSL-MC5B-LR'!$M30,MIROC5!$M30,'MIROC-ESM'!$M30,'MIROC-ESM-CHEM'!$M30,'MRI-CGCM3'!$M30,'NorESM1-M'!$M30)</f>
        <v>0.11822172472889762</v>
      </c>
      <c r="AC31" s="10">
        <f t="shared" ref="AC31:AH31" si="70">E31-(3*W31)</f>
        <v>-19.890472722282709</v>
      </c>
      <c r="AD31" s="10">
        <f t="shared" si="70"/>
        <v>-32.926729315736395</v>
      </c>
      <c r="AE31" s="51">
        <f t="shared" si="70"/>
        <v>-0.10332908784038465</v>
      </c>
      <c r="AF31" s="10">
        <f t="shared" si="70"/>
        <v>-43.610251158548238</v>
      </c>
      <c r="AG31" s="10">
        <f t="shared" si="70"/>
        <v>-72.40393212251422</v>
      </c>
      <c r="AH31" s="54">
        <f t="shared" si="70"/>
        <v>-0.16242396781269292</v>
      </c>
      <c r="AI31" s="10">
        <f t="shared" ref="AI31:AN31" si="71">E31+(3*W31)</f>
        <v>445.12201770728268</v>
      </c>
      <c r="AJ31" s="10">
        <f t="shared" si="71"/>
        <v>174.69562774673642</v>
      </c>
      <c r="AK31" s="54">
        <f t="shared" si="71"/>
        <v>0.31189611735238465</v>
      </c>
      <c r="AL31" s="10">
        <f t="shared" si="71"/>
        <v>734.6804056085482</v>
      </c>
      <c r="AM31" s="10">
        <f t="shared" si="71"/>
        <v>335.79319553751429</v>
      </c>
      <c r="AN31" s="54">
        <f t="shared" si="71"/>
        <v>0.54690638056069285</v>
      </c>
      <c r="AO31" s="10">
        <f>AVERAGE('bcc-csm-1'!$E30,'bcc-csm1-1-m'!$E30,'BNU-ESM'!$E30,CanESM2!$E30,CCSM4!$E30,'CNRM-CM5'!$E30,'CSIRO-Mk3-6-0'!$E30,'GFDL-ESM2M'!$E30,'GFDL-ESM2G'!$E30,'HadGEM2-ES'!$E30,'HadGEM2-CC'!$E30,inmcm4!$E30,'IPSL-CM5A-LR'!$E30,'IPSL-CM5A-MR'!$E30,'IPSL-MC5B-LR'!$E30,MIROC5!$E30,'MIROC-ESM'!$E30,'MIROC-ESM-CHEM'!$E30,'MRI-CGCM3'!$E30,'NorESM1-M'!$E30)</f>
        <v>1815.18127435</v>
      </c>
      <c r="AP31" s="10">
        <f>AVERAGE('bcc-csm-1'!$F30,'bcc-csm1-1-m'!$F30,'BNU-ESM'!$F30,CanESM2!$F30,CCSM4!$F30,'CNRM-CM5'!$F30,'CSIRO-Mk3-6-0'!$F30,'GFDL-ESM2M'!$F30,'GFDL-ESM2G'!$F30,'HadGEM2-ES'!$F30,'HadGEM2-CC'!$F30,inmcm4!$F30,'IPSL-CM5A-LR'!$F30,'IPSL-CM5A-MR'!$F30,'IPSL-MC5B-LR'!$F30,MIROC5!$F30,'MIROC-ESM'!$F30,'MIROC-ESM-CHEM'!$F30,'MRI-CGCM3'!$F30,'NorESM1-M'!$F30)</f>
        <v>115.60269007150001</v>
      </c>
      <c r="AQ31" s="17">
        <f>AVERAGE('bcc-csm-1'!$G30,'bcc-csm1-1-m'!$G30,'BNU-ESM'!$G30,CanESM2!$G30,CCSM4!$G30,'CNRM-CM5'!$G30,'CSIRO-Mk3-6-0'!$G30,'GFDL-ESM2M'!$G30,'GFDL-ESM2G'!$G30,'HadGEM2-ES'!$G30,'HadGEM2-CC'!$G30,inmcm4!$G30,'IPSL-CM5A-LR'!$G30,'IPSL-CM5A-MR'!$G30,'IPSL-MC5B-LR'!$G30,MIROC5!$G30,'MIROC-ESM'!$G30,'MIROC-ESM-CHEM'!$G30,'MRI-CGCM3'!$G30,'NorESM1-M'!$G30)</f>
        <v>0.90859145803000008</v>
      </c>
      <c r="AR31" s="58">
        <f t="shared" si="12"/>
        <v>0.117131977669082</v>
      </c>
      <c r="AS31" s="56">
        <f t="shared" si="13"/>
        <v>0.61317300809918984</v>
      </c>
      <c r="AT31" s="60">
        <f t="shared" si="14"/>
        <v>0.11477492313443777</v>
      </c>
      <c r="AU31" s="56">
        <f t="shared" si="15"/>
        <v>0.19035844083877132</v>
      </c>
      <c r="AV31" s="56">
        <f t="shared" si="16"/>
        <v>1.1392004081050986</v>
      </c>
      <c r="AW31" s="60">
        <f t="shared" si="17"/>
        <v>0.21158156911447926</v>
      </c>
    </row>
    <row r="32" spans="1:49" ht="12.75" x14ac:dyDescent="0.35">
      <c r="A32" s="7" t="str">
        <f>IF(AND(B32='bcc-csm-1'!C31, B32='bcc-csm1-1-m'!C31,B32='BNU-ESM'!C31, B32=CanESM2!C31, B32=CCSM4!C31, B32='CNRM-CM5'!C31, B32='CSIRO-Mk3-6-0'!C31, B32='GFDL-ESM2M'!C31, B32='GFDL-ESM2G'!C31, B32='HadGEM2-ES'!C31, B32='HadGEM2-CC'!C31, B32=inmcm4!C31, B32='IPSL-CM5A-LR'!C31, B32='IPSL-CM5A-MR'!C31, B32='IPSL-MC5B-LR'!C31, B32=MIROC5!C31, B32='MIROC-ESM'!C31, B32='MIROC-ESM-CHEM'!C31, B32='MRI-CGCM3'!C31, B32='NorESM1-M'!C31), "Yes", "No")</f>
        <v>Yes</v>
      </c>
      <c r="B32" s="7">
        <v>27055</v>
      </c>
      <c r="C32" s="7" t="str">
        <f>VLOOKUP(B32, 'County name'!$A$2:$B$89, 2, FALSE)</f>
        <v>Houston</v>
      </c>
      <c r="D32" s="8" t="s">
        <v>97</v>
      </c>
      <c r="E32" s="10">
        <f>AVERAGE('bcc-csm-1'!$H31,'bcc-csm1-1-m'!$H31,'BNU-ESM'!$H31,CanESM2!$H31,CCSM4!$H31,'CNRM-CM5'!$H31,'CSIRO-Mk3-6-0'!$H31,'GFDL-ESM2M'!$H31,'GFDL-ESM2G'!$H31,'HadGEM2-ES'!$H31,'HadGEM2-CC'!$H31,inmcm4!$H31,'IPSL-CM5A-LR'!$H31,'IPSL-CM5A-MR'!$H31,'IPSL-MC5B-LR'!$H31,MIROC5!$H31,'MIROC-ESM'!$H31,'MIROC-ESM-CHEM'!$H31,'MRI-CGCM3'!$H31,'NorESM1-M'!$H31)</f>
        <v>213.648039278</v>
      </c>
      <c r="F32" s="10">
        <f>AVERAGE('bcc-csm-1'!$I31,'bcc-csm1-1-m'!$I31,'BNU-ESM'!$I31,CanESM2!$I31,CCSM4!$I31,'CNRM-CM5'!$I31,'CSIRO-Mk3-6-0'!$I31,'GFDL-ESM2M'!$I31,'GFDL-ESM2G'!$I31,'HadGEM2-ES'!$I31,'HadGEM2-CC'!$I31,inmcm4!$I31,'IPSL-CM5A-LR'!$I31,'IPSL-CM5A-MR'!$I31,'IPSL-MC5B-LR'!$I31,MIROC5!$I31,'MIROC-ESM'!$I31,'MIROC-ESM-CHEM'!$I31,'MRI-CGCM3'!$I31,'NorESM1-M'!$I31)</f>
        <v>65.50773141469999</v>
      </c>
      <c r="G32" s="51">
        <f>AVERAGE('bcc-csm-1'!$J31,'bcc-csm1-1-m'!$J31,'BNU-ESM'!$J31,CanESM2!$J31,CCSM4!$J31,'CNRM-CM5'!$J31,'CSIRO-Mk3-6-0'!$J31,'GFDL-ESM2M'!$J31,'GFDL-ESM2G'!$J31,'HadGEM2-ES'!$J31,'HadGEM2-CC'!$J31,inmcm4!$J31,'IPSL-CM5A-LR'!$J31,'IPSL-CM5A-MR'!$J31,'IPSL-MC5B-LR'!$J31,MIROC5!$J31,'MIROC-ESM'!$J31,'MIROC-ESM-CHEM'!$J31,'MRI-CGCM3'!$J31,'NorESM1-M'!$J31)</f>
        <v>0.10268268627950002</v>
      </c>
      <c r="H32" s="10">
        <f>AVERAGE('bcc-csm-1'!$K31,'bcc-csm1-1-m'!$K31,'BNU-ESM'!$K31,CanESM2!$K31,CCSM4!$K31,'CNRM-CM5'!$K31,'CSIRO-Mk3-6-0'!$K31,'GFDL-ESM2M'!$K31,'GFDL-ESM2G'!$K31,'HadGEM2-ES'!$K31,'HadGEM2-CC'!$K31,inmcm4!$K31,'IPSL-CM5A-LR'!$K31,'IPSL-CM5A-MR'!$K31,'IPSL-MC5B-LR'!$K31,MIROC5!$K31,'MIROC-ESM'!$K31,'MIROC-ESM-CHEM'!$K31,'MRI-CGCM3'!$K31,'NorESM1-M'!$K31)</f>
        <v>348.00627113000002</v>
      </c>
      <c r="I32" s="10">
        <f>AVERAGE('bcc-csm-1'!$L31,'bcc-csm1-1-m'!$L31,'BNU-ESM'!$L31,CanESM2!$L31,CCSM4!$L31,'CNRM-CM5'!$L31,'CSIRO-Mk3-6-0'!$L31,'GFDL-ESM2M'!$L31,'GFDL-ESM2G'!$L31,'HadGEM2-ES'!$L31,'HadGEM2-CC'!$L31,inmcm4!$L31,'IPSL-CM5A-LR'!$L31,'IPSL-CM5A-MR'!$L31,'IPSL-MC5B-LR'!$L31,MIROC5!$L31,'MIROC-ESM'!$L31,'MIROC-ESM-CHEM'!$L31,'MRI-CGCM3'!$L31,'NorESM1-M'!$L31)</f>
        <v>123.64165530749999</v>
      </c>
      <c r="J32" s="51">
        <f>AVERAGE('bcc-csm-1'!$M31,'bcc-csm1-1-m'!$M31,'BNU-ESM'!$M31,CanESM2!$M31,CCSM4!$M31,'CNRM-CM5'!$M31,'CSIRO-Mk3-6-0'!$M31,'GFDL-ESM2M'!$M31,'GFDL-ESM2G'!$M31,'HadGEM2-ES'!$M31,'HadGEM2-CC'!$M31,inmcm4!$M31,'IPSL-CM5A-LR'!$M31,'IPSL-CM5A-MR'!$M31,'IPSL-MC5B-LR'!$M31,MIROC5!$M31,'MIROC-ESM'!$M31,'MIROC-ESM-CHEM'!$M31,'MRI-CGCM3'!$M31,'NorESM1-M'!$M31)</f>
        <v>0.18403416410750001</v>
      </c>
      <c r="K32" s="10">
        <f>MIN('bcc-csm-1'!$H31,'bcc-csm1-1-m'!$H31,'BNU-ESM'!$H31,CanESM2!$H31,CCSM4!$H31,'CNRM-CM5'!$H31,'CSIRO-Mk3-6-0'!$H31,'GFDL-ESM2M'!$H31,'GFDL-ESM2G'!$H31,'HadGEM2-ES'!$H31,'HadGEM2-CC'!$H31,inmcm4!$H31,'IPSL-CM5A-LR'!$H31,'IPSL-CM5A-MR'!$H31,'IPSL-MC5B-LR'!$H31,MIROC5!$H31,'MIROC-ESM'!$H31,'MIROC-ESM-CHEM'!$H31,'MRI-CGCM3'!$H31,'NorESM1-M'!$H31)</f>
        <v>59.95271314</v>
      </c>
      <c r="L32" s="10">
        <f>MIN('bcc-csm-1'!$I31,'bcc-csm1-1-m'!$I31,'BNU-ESM'!$I31,CanESM2!$I31,CCSM4!$I31,'CNRM-CM5'!$I31,'CSIRO-Mk3-6-0'!$I31,'GFDL-ESM2M'!$I31,'GFDL-ESM2G'!$I31,'HadGEM2-ES'!$I31,'HadGEM2-CC'!$I31,inmcm4!$I31,'IPSL-CM5A-LR'!$I31,'IPSL-CM5A-MR'!$I31,'IPSL-MC5B-LR'!$I31,MIROC5!$I31,'MIROC-ESM'!$I31,'MIROC-ESM-CHEM'!$I31,'MRI-CGCM3'!$I31,'NorESM1-M'!$I31)</f>
        <v>4.9678529740000004</v>
      </c>
      <c r="M32" s="51">
        <f>MIN('bcc-csm-1'!$J31,'bcc-csm1-1-m'!$J31,'BNU-ESM'!$J31,CanESM2!$J31,CCSM4!$J31,'CNRM-CM5'!$J31,'CSIRO-Mk3-6-0'!$J31,'GFDL-ESM2M'!$J31,'GFDL-ESM2G'!$J31,'HadGEM2-ES'!$J31,'HadGEM2-CC'!$J31,inmcm4!$J31,'IPSL-CM5A-LR'!$J31,'IPSL-CM5A-MR'!$J31,'IPSL-MC5B-LR'!$J31,MIROC5!$J31,'MIROC-ESM'!$J31,'MIROC-ESM-CHEM'!$J31,'MRI-CGCM3'!$J31,'NorESM1-M'!$J31)</f>
        <v>-4.270938539E-2</v>
      </c>
      <c r="N32" s="10">
        <f>MIN('bcc-csm-1'!$K31,'bcc-csm1-1-m'!$K31,'BNU-ESM'!$K31,CanESM2!$K31,CCSM4!$K31,'CNRM-CM5'!$K31,'CSIRO-Mk3-6-0'!$K31,'GFDL-ESM2M'!$K31,'GFDL-ESM2G'!$K31,'HadGEM2-ES'!$K31,'HadGEM2-CC'!$K31,inmcm4!$K31,'IPSL-CM5A-LR'!$K31,'IPSL-CM5A-MR'!$K31,'IPSL-MC5B-LR'!$K31,MIROC5!$K31,'MIROC-ESM'!$K31,'MIROC-ESM-CHEM'!$K31,'MRI-CGCM3'!$K31,'NorESM1-M'!$K31)</f>
        <v>114.7499533</v>
      </c>
      <c r="O32" s="10">
        <f>MIN('bcc-csm-1'!$L31,'bcc-csm1-1-m'!$L31,'BNU-ESM'!$L31,CanESM2!$L31,CCSM4!$L31,'CNRM-CM5'!$L31,'CSIRO-Mk3-6-0'!$L31,'GFDL-ESM2M'!$L31,'GFDL-ESM2G'!$L31,'HadGEM2-ES'!$L31,'HadGEM2-CC'!$L31,inmcm4!$L31,'IPSL-CM5A-LR'!$L31,'IPSL-CM5A-MR'!$L31,'IPSL-MC5B-LR'!$L31,MIROC5!$L31,'MIROC-ESM'!$L31,'MIROC-ESM-CHEM'!$L31,'MRI-CGCM3'!$L31,'NorESM1-M'!$L31)</f>
        <v>11.41229658</v>
      </c>
      <c r="P32" s="51">
        <f>MIN('bcc-csm-1'!$M31,'bcc-csm1-1-m'!$M31,'BNU-ESM'!$M31,CanESM2!$M31,CCSM4!$M31,'CNRM-CM5'!$M31,'CSIRO-Mk3-6-0'!$M31,'GFDL-ESM2M'!$M31,'GFDL-ESM2G'!$M31,'HadGEM2-ES'!$M31,'HadGEM2-CC'!$M31,inmcm4!$M31,'IPSL-CM5A-LR'!$M31,'IPSL-CM5A-MR'!$M31,'IPSL-MC5B-LR'!$M31,MIROC5!$M31,'MIROC-ESM'!$M31,'MIROC-ESM-CHEM'!$M31,'MRI-CGCM3'!$M31,'NorESM1-M'!$M31)</f>
        <v>-2.721057801E-2</v>
      </c>
      <c r="Q32" s="10">
        <f>MAX('bcc-csm-1'!$H31,'bcc-csm1-1-m'!$H31,'BNU-ESM'!$H31,CanESM2!$H31,CCSM4!$H31,'CNRM-CM5'!$H31,'CSIRO-Mk3-6-0'!$H31,'GFDL-ESM2M'!$H31,'GFDL-ESM2G'!$H31,'HadGEM2-ES'!$H31,'HadGEM2-CC'!$H31,inmcm4!$H31,'IPSL-CM5A-LR'!$H31,'IPSL-CM5A-MR'!$H31,'IPSL-MC5B-LR'!$H31,MIROC5!$H31,'MIROC-ESM'!$H31,'MIROC-ESM-CHEM'!$H31,'MRI-CGCM3'!$H31,'NorESM1-M'!$H31)</f>
        <v>355.36690979999997</v>
      </c>
      <c r="R32" s="10">
        <f>MAX('bcc-csm-1'!$I31,'bcc-csm1-1-m'!$I31,'BNU-ESM'!$I31,CanESM2!$I31,CCSM4!$I31,'CNRM-CM5'!$I31,'CSIRO-Mk3-6-0'!$I31,'GFDL-ESM2M'!$I31,'GFDL-ESM2G'!$I31,'HadGEM2-ES'!$I31,'HadGEM2-CC'!$I31,inmcm4!$I31,'IPSL-CM5A-LR'!$I31,'IPSL-CM5A-MR'!$I31,'IPSL-MC5B-LR'!$I31,MIROC5!$I31,'MIROC-ESM'!$I31,'MIROC-ESM-CHEM'!$I31,'MRI-CGCM3'!$I31,'NorESM1-M'!$I31)</f>
        <v>136.01346290000001</v>
      </c>
      <c r="S32" s="51">
        <f>MAX('bcc-csm-1'!$J31,'bcc-csm1-1-m'!$J31,'BNU-ESM'!$J31,CanESM2!$J31,CCSM4!$J31,'CNRM-CM5'!$J31,'CSIRO-Mk3-6-0'!$J31,'GFDL-ESM2M'!$J31,'GFDL-ESM2G'!$J31,'HadGEM2-ES'!$J31,'HadGEM2-CC'!$J31,inmcm4!$J31,'IPSL-CM5A-LR'!$J31,'IPSL-CM5A-MR'!$J31,'IPSL-MC5B-LR'!$J31,MIROC5!$J31,'MIROC-ESM'!$J31,'MIROC-ESM-CHEM'!$J31,'MRI-CGCM3'!$J31,'NorESM1-M'!$J31)</f>
        <v>0.268412447</v>
      </c>
      <c r="T32" s="10">
        <f>MAX('bcc-csm-1'!$K31,'bcc-csm1-1-m'!$K31,'BNU-ESM'!$K31,CanESM2!$K31,CCSM4!$K31,'CNRM-CM5'!$K31,'CSIRO-Mk3-6-0'!$K31,'GFDL-ESM2M'!$K31,'GFDL-ESM2G'!$K31,'HadGEM2-ES'!$K31,'HadGEM2-CC'!$K31,inmcm4!$K31,'IPSL-CM5A-LR'!$K31,'IPSL-CM5A-MR'!$K31,'IPSL-MC5B-LR'!$K31,MIROC5!$K31,'MIROC-ESM'!$K31,'MIROC-ESM-CHEM'!$K31,'MRI-CGCM3'!$K31,'NorESM1-M'!$K31)</f>
        <v>546.37333560000002</v>
      </c>
      <c r="U32" s="10">
        <f>MAX('bcc-csm-1'!$L31,'bcc-csm1-1-m'!$L31,'BNU-ESM'!$L31,CanESM2!$L31,CCSM4!$L31,'CNRM-CM5'!$L31,'CSIRO-Mk3-6-0'!$L31,'GFDL-ESM2M'!$L31,'GFDL-ESM2G'!$L31,'HadGEM2-ES'!$L31,'HadGEM2-CC'!$L31,inmcm4!$L31,'IPSL-CM5A-LR'!$L31,'IPSL-CM5A-MR'!$L31,'IPSL-MC5B-LR'!$L31,MIROC5!$L31,'MIROC-ESM'!$L31,'MIROC-ESM-CHEM'!$L31,'MRI-CGCM3'!$L31,'NorESM1-M'!$L31)</f>
        <v>231.0146355</v>
      </c>
      <c r="V32" s="51">
        <f>MAX('bcc-csm-1'!$M31,'bcc-csm1-1-m'!$M31,'BNU-ESM'!$M31,CanESM2!$M31,CCSM4!$M31,'CNRM-CM5'!$M31,'CSIRO-Mk3-6-0'!$M31,'GFDL-ESM2M'!$M31,'GFDL-ESM2G'!$M31,'HadGEM2-ES'!$M31,'HadGEM2-CC'!$M31,inmcm4!$M31,'IPSL-CM5A-LR'!$M31,'IPSL-CM5A-MR'!$M31,'IPSL-MC5B-LR'!$M31,MIROC5!$M31,'MIROC-ESM'!$M31,'MIROC-ESM-CHEM'!$M31,'MRI-CGCM3'!$M31,'NorESM1-M'!$M31)</f>
        <v>0.3986052041</v>
      </c>
      <c r="W32" s="10">
        <f>STDEV('bcc-csm-1'!$H31,'bcc-csm1-1-m'!$H31,'BNU-ESM'!$H31,CanESM2!$H31,CCSM4!$H31,'CNRM-CM5'!$H31,'CSIRO-Mk3-6-0'!$H31,'GFDL-ESM2M'!$H31,'GFDL-ESM2G'!$H31,'HadGEM2-ES'!$H31,'HadGEM2-CC'!$H31,inmcm4!$H31,'IPSL-CM5A-LR'!$H31,'IPSL-CM5A-MR'!$H31,'IPSL-MC5B-LR'!$H31,MIROC5!$H31,'MIROC-ESM'!$H31,'MIROC-ESM-CHEM'!$H31,'MRI-CGCM3'!$H31,'NorESM1-M'!$H31)</f>
        <v>81.699523480713566</v>
      </c>
      <c r="X32" s="10">
        <f>STDEV('bcc-csm-1'!$I31,'bcc-csm1-1-m'!$I31,'BNU-ESM'!$I31,CanESM2!$I31,CCSM4!$I31,'CNRM-CM5'!$I31,'CSIRO-Mk3-6-0'!$I31,'GFDL-ESM2M'!$I31,'GFDL-ESM2G'!$I31,'HadGEM2-ES'!$I31,'HadGEM2-CC'!$I31,inmcm4!$I31,'IPSL-CM5A-LR'!$I31,'IPSL-CM5A-MR'!$I31,'IPSL-MC5B-LR'!$I31,MIROC5!$I31,'MIROC-ESM'!$I31,'MIROC-ESM-CHEM'!$I31,'MRI-CGCM3'!$I31,'NorESM1-M'!$I31)</f>
        <v>33.460780447653896</v>
      </c>
      <c r="Y32" s="51">
        <f>STDEV('bcc-csm-1'!$J31,'bcc-csm1-1-m'!$J31,'BNU-ESM'!$J31,CanESM2!$J31,CCSM4!$J31,'CNRM-CM5'!$J31,'CSIRO-Mk3-6-0'!$J31,'GFDL-ESM2M'!$J31,'GFDL-ESM2G'!$J31,'HadGEM2-ES'!$J31,'HadGEM2-CC'!$J31,inmcm4!$J31,'IPSL-CM5A-LR'!$J31,'IPSL-CM5A-MR'!$J31,'IPSL-MC5B-LR'!$J31,MIROC5!$J31,'MIROC-ESM'!$J31,'MIROC-ESM-CHEM'!$J31,'MRI-CGCM3'!$J31,'NorESM1-M'!$J31)</f>
        <v>7.8903814842994704E-2</v>
      </c>
      <c r="Z32" s="10">
        <f>STDEV('bcc-csm-1'!$K31,'bcc-csm1-1-m'!$K31,'BNU-ESM'!$K31,CanESM2!$K31,CCSM4!$K31,'CNRM-CM5'!$K31,'CSIRO-Mk3-6-0'!$K31,'GFDL-ESM2M'!$K31,'GFDL-ESM2G'!$K31,'HadGEM2-ES'!$K31,'HadGEM2-CC'!$K31,inmcm4!$K31,'IPSL-CM5A-LR'!$K31,'IPSL-CM5A-MR'!$K31,'IPSL-MC5B-LR'!$K31,MIROC5!$K31,'MIROC-ESM'!$K31,'MIROC-ESM-CHEM'!$K31,'MRI-CGCM3'!$K31,'NorESM1-M'!$K31)</f>
        <v>129.44312757847857</v>
      </c>
      <c r="AA32" s="10">
        <f>STDEV('bcc-csm-1'!$L31,'bcc-csm1-1-m'!$L31,'BNU-ESM'!$L31,CanESM2!$L31,CCSM4!$L31,'CNRM-CM5'!$L31,'CSIRO-Mk3-6-0'!$L31,'GFDL-ESM2M'!$L31,'GFDL-ESM2G'!$L31,'HadGEM2-ES'!$L31,'HadGEM2-CC'!$L31,inmcm4!$L31,'IPSL-CM5A-LR'!$L31,'IPSL-CM5A-MR'!$L31,'IPSL-MC5B-LR'!$L31,MIROC5!$L31,'MIROC-ESM'!$L31,'MIROC-ESM-CHEM'!$L31,'MRI-CGCM3'!$L31,'NorESM1-M'!$L31)</f>
        <v>65.731723432713622</v>
      </c>
      <c r="AB32" s="51">
        <f>STDEV('bcc-csm-1'!$M31,'bcc-csm1-1-m'!$M31,'BNU-ESM'!$M31,CanESM2!$M31,CCSM4!$M31,'CNRM-CM5'!$M31,'CSIRO-Mk3-6-0'!$M31,'GFDL-ESM2M'!$M31,'GFDL-ESM2G'!$M31,'HadGEM2-ES'!$M31,'HadGEM2-CC'!$M31,inmcm4!$M31,'IPSL-CM5A-LR'!$M31,'IPSL-CM5A-MR'!$M31,'IPSL-MC5B-LR'!$M31,MIROC5!$M31,'MIROC-ESM'!$M31,'MIROC-ESM-CHEM'!$M31,'MRI-CGCM3'!$M31,'NorESM1-M'!$M31)</f>
        <v>0.11828884575954628</v>
      </c>
      <c r="AC32" s="10">
        <f t="shared" ref="AC32:AH32" si="72">E32-(3*W32)</f>
        <v>-31.450531164140699</v>
      </c>
      <c r="AD32" s="10">
        <f t="shared" si="72"/>
        <v>-34.874609928261705</v>
      </c>
      <c r="AE32" s="51">
        <f t="shared" si="72"/>
        <v>-0.13402875824948413</v>
      </c>
      <c r="AF32" s="10">
        <f t="shared" si="72"/>
        <v>-40.323111605435713</v>
      </c>
      <c r="AG32" s="10">
        <f t="shared" si="72"/>
        <v>-73.553514990640863</v>
      </c>
      <c r="AH32" s="54">
        <f t="shared" si="72"/>
        <v>-0.17083237317113881</v>
      </c>
      <c r="AI32" s="10">
        <f t="shared" ref="AI32:AN32" si="73">E32+(3*W32)</f>
        <v>458.74660972014067</v>
      </c>
      <c r="AJ32" s="10">
        <f t="shared" si="73"/>
        <v>165.8900727576617</v>
      </c>
      <c r="AK32" s="54">
        <f t="shared" si="73"/>
        <v>0.33939413080848413</v>
      </c>
      <c r="AL32" s="10">
        <f t="shared" si="73"/>
        <v>736.33565386543569</v>
      </c>
      <c r="AM32" s="10">
        <f t="shared" si="73"/>
        <v>320.83682560564085</v>
      </c>
      <c r="AN32" s="54">
        <f t="shared" si="73"/>
        <v>0.53890070138613888</v>
      </c>
      <c r="AO32" s="10">
        <f>AVERAGE('bcc-csm-1'!$E31,'bcc-csm1-1-m'!$E31,'BNU-ESM'!$E31,CanESM2!$E31,CCSM4!$E31,'CNRM-CM5'!$E31,'CSIRO-Mk3-6-0'!$E31,'GFDL-ESM2M'!$E31,'GFDL-ESM2G'!$E31,'HadGEM2-ES'!$E31,'HadGEM2-CC'!$E31,inmcm4!$E31,'IPSL-CM5A-LR'!$E31,'IPSL-CM5A-MR'!$E31,'IPSL-MC5B-LR'!$E31,MIROC5!$E31,'MIROC-ESM'!$E31,'MIROC-ESM-CHEM'!$E31,'MRI-CGCM3'!$E31,'NorESM1-M'!$E31)</f>
        <v>1781.38577835</v>
      </c>
      <c r="AP32" s="10">
        <f>AVERAGE('bcc-csm-1'!$F31,'bcc-csm1-1-m'!$F31,'BNU-ESM'!$F31,CanESM2!$F31,CCSM4!$F31,'CNRM-CM5'!$F31,'CSIRO-Mk3-6-0'!$F31,'GFDL-ESM2M'!$F31,'GFDL-ESM2G'!$F31,'HadGEM2-ES'!$F31,'HadGEM2-CC'!$F31,inmcm4!$F31,'IPSL-CM5A-LR'!$F31,'IPSL-CM5A-MR'!$F31,'IPSL-MC5B-LR'!$F31,MIROC5!$F31,'MIROC-ESM'!$F31,'MIROC-ESM-CHEM'!$F31,'MRI-CGCM3'!$F31,'NorESM1-M'!$F31)</f>
        <v>102.110734876</v>
      </c>
      <c r="AQ32" s="17">
        <f>AVERAGE('bcc-csm-1'!$G31,'bcc-csm1-1-m'!$G31,'BNU-ESM'!$G31,CanESM2!$G31,CCSM4!$G31,'CNRM-CM5'!$G31,'CSIRO-Mk3-6-0'!$G31,'GFDL-ESM2M'!$G31,'GFDL-ESM2G'!$G31,'HadGEM2-ES'!$G31,'HadGEM2-CC'!$G31,inmcm4!$G31,'IPSL-CM5A-LR'!$G31,'IPSL-CM5A-MR'!$G31,'IPSL-MC5B-LR'!$G31,MIROC5!$G31,'MIROC-ESM'!$G31,'MIROC-ESM-CHEM'!$G31,'MRI-CGCM3'!$G31,'NorESM1-M'!$G31)</f>
        <v>0.84250568520999991</v>
      </c>
      <c r="AR32" s="58">
        <f t="shared" si="12"/>
        <v>0.11993361678001632</v>
      </c>
      <c r="AS32" s="56">
        <f t="shared" si="13"/>
        <v>0.64153618612431373</v>
      </c>
      <c r="AT32" s="60">
        <f t="shared" si="14"/>
        <v>0.1218777369483337</v>
      </c>
      <c r="AU32" s="56">
        <f t="shared" si="15"/>
        <v>0.19535705031413192</v>
      </c>
      <c r="AV32" s="56">
        <f t="shared" si="16"/>
        <v>1.2108585395810387</v>
      </c>
      <c r="AW32" s="60">
        <f t="shared" si="17"/>
        <v>0.21843670296613882</v>
      </c>
    </row>
    <row r="33" spans="1:49" ht="12.75" x14ac:dyDescent="0.35">
      <c r="A33" s="7" t="str">
        <f>IF(AND(B33='bcc-csm-1'!C32, B33='bcc-csm1-1-m'!C32,B33='BNU-ESM'!C32, B33=CanESM2!C32, B33=CCSM4!C32, B33='CNRM-CM5'!C32, B33='CSIRO-Mk3-6-0'!C32, B33='GFDL-ESM2M'!C32, B33='GFDL-ESM2G'!C32, B33='HadGEM2-ES'!C32, B33='HadGEM2-CC'!C32, B33=inmcm4!C32, B33='IPSL-CM5A-LR'!C32, B33='IPSL-CM5A-MR'!C32, B33='IPSL-MC5B-LR'!C32, B33=MIROC5!C32, B33='MIROC-ESM'!C32, B33='MIROC-ESM-CHEM'!C32, B33='MRI-CGCM3'!C32, B33='NorESM1-M'!C32), "Yes", "No")</f>
        <v>Yes</v>
      </c>
      <c r="B33" s="7">
        <v>27057</v>
      </c>
      <c r="C33" s="7" t="str">
        <f>VLOOKUP(B33, 'County name'!$A$2:$B$89, 2, FALSE)</f>
        <v>Hubbard</v>
      </c>
      <c r="D33" s="8" t="s">
        <v>97</v>
      </c>
      <c r="E33" s="10">
        <f>AVERAGE('bcc-csm-1'!$H32,'bcc-csm1-1-m'!$H32,'BNU-ESM'!$H32,CanESM2!$H32,CCSM4!$H32,'CNRM-CM5'!$H32,'CSIRO-Mk3-6-0'!$H32,'GFDL-ESM2M'!$H32,'GFDL-ESM2G'!$H32,'HadGEM2-ES'!$H32,'HadGEM2-CC'!$H32,inmcm4!$H32,'IPSL-CM5A-LR'!$H32,'IPSL-CM5A-MR'!$H32,'IPSL-MC5B-LR'!$H32,MIROC5!$H32,'MIROC-ESM'!$H32,'MIROC-ESM-CHEM'!$H32,'MRI-CGCM3'!$H32,'NorESM1-M'!$H32)</f>
        <v>187.26074601609997</v>
      </c>
      <c r="F33" s="10">
        <f>AVERAGE('bcc-csm-1'!$I32,'bcc-csm1-1-m'!$I32,'BNU-ESM'!$I32,CanESM2!$I32,CCSM4!$I32,'CNRM-CM5'!$I32,'CSIRO-Mk3-6-0'!$I32,'GFDL-ESM2M'!$I32,'GFDL-ESM2G'!$I32,'HadGEM2-ES'!$I32,'HadGEM2-CC'!$I32,inmcm4!$I32,'IPSL-CM5A-LR'!$I32,'IPSL-CM5A-MR'!$I32,'IPSL-MC5B-LR'!$I32,MIROC5!$I32,'MIROC-ESM'!$I32,'MIROC-ESM-CHEM'!$I32,'MRI-CGCM3'!$I32,'NorESM1-M'!$I32)</f>
        <v>47.198430710000004</v>
      </c>
      <c r="G33" s="51">
        <f>AVERAGE('bcc-csm-1'!$J32,'bcc-csm1-1-m'!$J32,'BNU-ESM'!$J32,CanESM2!$J32,CCSM4!$J32,'CNRM-CM5'!$J32,'CSIRO-Mk3-6-0'!$J32,'GFDL-ESM2M'!$J32,'GFDL-ESM2G'!$J32,'HadGEM2-ES'!$J32,'HadGEM2-CC'!$J32,inmcm4!$J32,'IPSL-CM5A-LR'!$J32,'IPSL-CM5A-MR'!$J32,'IPSL-MC5B-LR'!$J32,MIROC5!$J32,'MIROC-ESM'!$J32,'MIROC-ESM-CHEM'!$J32,'MRI-CGCM3'!$J32,'NorESM1-M'!$J32)</f>
        <v>7.9801029385699995E-2</v>
      </c>
      <c r="H33" s="10">
        <f>AVERAGE('bcc-csm-1'!$K32,'bcc-csm1-1-m'!$K32,'BNU-ESM'!$K32,CanESM2!$K32,CCSM4!$K32,'CNRM-CM5'!$K32,'CSIRO-Mk3-6-0'!$K32,'GFDL-ESM2M'!$K32,'GFDL-ESM2G'!$K32,'HadGEM2-ES'!$K32,'HadGEM2-CC'!$K32,inmcm4!$K32,'IPSL-CM5A-LR'!$K32,'IPSL-CM5A-MR'!$K32,'IPSL-MC5B-LR'!$K32,MIROC5!$K32,'MIROC-ESM'!$K32,'MIROC-ESM-CHEM'!$K32,'MRI-CGCM3'!$K32,'NorESM1-M'!$K32)</f>
        <v>314.68451533150005</v>
      </c>
      <c r="I33" s="10">
        <f>AVERAGE('bcc-csm-1'!$L32,'bcc-csm1-1-m'!$L32,'BNU-ESM'!$L32,CanESM2!$L32,CCSM4!$L32,'CNRM-CM5'!$L32,'CSIRO-Mk3-6-0'!$L32,'GFDL-ESM2M'!$L32,'GFDL-ESM2G'!$L32,'HadGEM2-ES'!$L32,'HadGEM2-CC'!$L32,inmcm4!$L32,'IPSL-CM5A-LR'!$L32,'IPSL-CM5A-MR'!$L32,'IPSL-MC5B-LR'!$L32,MIROC5!$L32,'MIROC-ESM'!$L32,'MIROC-ESM-CHEM'!$L32,'MRI-CGCM3'!$L32,'NorESM1-M'!$L32)</f>
        <v>90.034038348149991</v>
      </c>
      <c r="J33" s="51">
        <f>AVERAGE('bcc-csm-1'!$M32,'bcc-csm1-1-m'!$M32,'BNU-ESM'!$M32,CanESM2!$M32,CCSM4!$M32,'CNRM-CM5'!$M32,'CSIRO-Mk3-6-0'!$M32,'GFDL-ESM2M'!$M32,'GFDL-ESM2G'!$M32,'HadGEM2-ES'!$M32,'HadGEM2-CC'!$M32,inmcm4!$M32,'IPSL-CM5A-LR'!$M32,'IPSL-CM5A-MR'!$M32,'IPSL-MC5B-LR'!$M32,MIROC5!$M32,'MIROC-ESM'!$M32,'MIROC-ESM-CHEM'!$M32,'MRI-CGCM3'!$M32,'NorESM1-M'!$M32)</f>
        <v>0.16055193430349998</v>
      </c>
      <c r="K33" s="10">
        <f>MIN('bcc-csm-1'!$H32,'bcc-csm1-1-m'!$H32,'BNU-ESM'!$H32,CanESM2!$H32,CCSM4!$H32,'CNRM-CM5'!$H32,'CSIRO-Mk3-6-0'!$H32,'GFDL-ESM2M'!$H32,'GFDL-ESM2G'!$H32,'HadGEM2-ES'!$H32,'HadGEM2-CC'!$H32,inmcm4!$H32,'IPSL-CM5A-LR'!$H32,'IPSL-CM5A-MR'!$H32,'IPSL-MC5B-LR'!$H32,MIROC5!$H32,'MIROC-ESM'!$H32,'MIROC-ESM-CHEM'!$H32,'MRI-CGCM3'!$H32,'NorESM1-M'!$H32)</f>
        <v>7.1578011019999996</v>
      </c>
      <c r="L33" s="10">
        <f>MIN('bcc-csm-1'!$I32,'bcc-csm1-1-m'!$I32,'BNU-ESM'!$I32,CanESM2!$I32,CCSM4!$I32,'CNRM-CM5'!$I32,'CSIRO-Mk3-6-0'!$I32,'GFDL-ESM2M'!$I32,'GFDL-ESM2G'!$I32,'HadGEM2-ES'!$I32,'HadGEM2-CC'!$I32,inmcm4!$I32,'IPSL-CM5A-LR'!$I32,'IPSL-CM5A-MR'!$I32,'IPSL-MC5B-LR'!$I32,MIROC5!$I32,'MIROC-ESM'!$I32,'MIROC-ESM-CHEM'!$I32,'MRI-CGCM3'!$I32,'NorESM1-M'!$I32)</f>
        <v>-15.362563939999999</v>
      </c>
      <c r="M33" s="51">
        <f>MIN('bcc-csm-1'!$J32,'bcc-csm1-1-m'!$J32,'BNU-ESM'!$J32,CanESM2!$J32,CCSM4!$J32,'CNRM-CM5'!$J32,'CSIRO-Mk3-6-0'!$J32,'GFDL-ESM2M'!$J32,'GFDL-ESM2G'!$J32,'HadGEM2-ES'!$J32,'HadGEM2-CC'!$J32,inmcm4!$J32,'IPSL-CM5A-LR'!$J32,'IPSL-CM5A-MR'!$J32,'IPSL-MC5B-LR'!$J32,MIROC5!$J32,'MIROC-ESM'!$J32,'MIROC-ESM-CHEM'!$J32,'MRI-CGCM3'!$J32,'NorESM1-M'!$J32)</f>
        <v>-0.1020565083</v>
      </c>
      <c r="N33" s="10">
        <f>MIN('bcc-csm-1'!$K32,'bcc-csm1-1-m'!$K32,'BNU-ESM'!$K32,CanESM2!$K32,CCSM4!$K32,'CNRM-CM5'!$K32,'CSIRO-Mk3-6-0'!$K32,'GFDL-ESM2M'!$K32,'GFDL-ESM2G'!$K32,'HadGEM2-ES'!$K32,'HadGEM2-CC'!$K32,inmcm4!$K32,'IPSL-CM5A-LR'!$K32,'IPSL-CM5A-MR'!$K32,'IPSL-MC5B-LR'!$K32,MIROC5!$K32,'MIROC-ESM'!$K32,'MIROC-ESM-CHEM'!$K32,'MRI-CGCM3'!$K32,'NorESM1-M'!$K32)</f>
        <v>94.359555929999999</v>
      </c>
      <c r="O33" s="10">
        <f>MIN('bcc-csm-1'!$L32,'bcc-csm1-1-m'!$L32,'BNU-ESM'!$L32,CanESM2!$L32,CCSM4!$L32,'CNRM-CM5'!$L32,'CSIRO-Mk3-6-0'!$L32,'GFDL-ESM2M'!$L32,'GFDL-ESM2G'!$L32,'HadGEM2-ES'!$L32,'HadGEM2-CC'!$L32,inmcm4!$L32,'IPSL-CM5A-LR'!$L32,'IPSL-CM5A-MR'!$L32,'IPSL-MC5B-LR'!$L32,MIROC5!$L32,'MIROC-ESM'!$L32,'MIROC-ESM-CHEM'!$L32,'MRI-CGCM3'!$L32,'NorESM1-M'!$L32)</f>
        <v>3.661525583</v>
      </c>
      <c r="P33" s="51">
        <f>MIN('bcc-csm-1'!$M32,'bcc-csm1-1-m'!$M32,'BNU-ESM'!$M32,CanESM2!$M32,CCSM4!$M32,'CNRM-CM5'!$M32,'CSIRO-Mk3-6-0'!$M32,'GFDL-ESM2M'!$M32,'GFDL-ESM2G'!$M32,'HadGEM2-ES'!$M32,'HadGEM2-CC'!$M32,inmcm4!$M32,'IPSL-CM5A-LR'!$M32,'IPSL-CM5A-MR'!$M32,'IPSL-MC5B-LR'!$M32,MIROC5!$M32,'MIROC-ESM'!$M32,'MIROC-ESM-CHEM'!$M32,'MRI-CGCM3'!$M32,'NorESM1-M'!$M32)</f>
        <v>-3.003097263E-2</v>
      </c>
      <c r="Q33" s="10">
        <f>MAX('bcc-csm-1'!$H32,'bcc-csm1-1-m'!$H32,'BNU-ESM'!$H32,CanESM2!$H32,CCSM4!$H32,'CNRM-CM5'!$H32,'CSIRO-Mk3-6-0'!$H32,'GFDL-ESM2M'!$H32,'GFDL-ESM2G'!$H32,'HadGEM2-ES'!$H32,'HadGEM2-CC'!$H32,inmcm4!$H32,'IPSL-CM5A-LR'!$H32,'IPSL-CM5A-MR'!$H32,'IPSL-MC5B-LR'!$H32,MIROC5!$H32,'MIROC-ESM'!$H32,'MIROC-ESM-CHEM'!$H32,'MRI-CGCM3'!$H32,'NorESM1-M'!$H32)</f>
        <v>312.26107139999999</v>
      </c>
      <c r="R33" s="10">
        <f>MAX('bcc-csm-1'!$I32,'bcc-csm1-1-m'!$I32,'BNU-ESM'!$I32,CanESM2!$I32,CCSM4!$I32,'CNRM-CM5'!$I32,'CSIRO-Mk3-6-0'!$I32,'GFDL-ESM2M'!$I32,'GFDL-ESM2G'!$I32,'HadGEM2-ES'!$I32,'HadGEM2-CC'!$I32,inmcm4!$I32,'IPSL-CM5A-LR'!$I32,'IPSL-CM5A-MR'!$I32,'IPSL-MC5B-LR'!$I32,MIROC5!$I32,'MIROC-ESM'!$I32,'MIROC-ESM-CHEM'!$I32,'MRI-CGCM3'!$I32,'NorESM1-M'!$I32)</f>
        <v>83.20431404</v>
      </c>
      <c r="S33" s="51">
        <f>MAX('bcc-csm-1'!$J32,'bcc-csm1-1-m'!$J32,'BNU-ESM'!$J32,CanESM2!$J32,CCSM4!$J32,'CNRM-CM5'!$J32,'CSIRO-Mk3-6-0'!$J32,'GFDL-ESM2M'!$J32,'GFDL-ESM2G'!$J32,'HadGEM2-ES'!$J32,'HadGEM2-CC'!$J32,inmcm4!$J32,'IPSL-CM5A-LR'!$J32,'IPSL-CM5A-MR'!$J32,'IPSL-MC5B-LR'!$J32,MIROC5!$J32,'MIROC-ESM'!$J32,'MIROC-ESM-CHEM'!$J32,'MRI-CGCM3'!$J32,'NorESM1-M'!$J32)</f>
        <v>0.20363445669999999</v>
      </c>
      <c r="T33" s="10">
        <f>MAX('bcc-csm-1'!$K32,'bcc-csm1-1-m'!$K32,'BNU-ESM'!$K32,CanESM2!$K32,CCSM4!$K32,'CNRM-CM5'!$K32,'CSIRO-Mk3-6-0'!$K32,'GFDL-ESM2M'!$K32,'GFDL-ESM2G'!$K32,'HadGEM2-ES'!$K32,'HadGEM2-CC'!$K32,inmcm4!$K32,'IPSL-CM5A-LR'!$K32,'IPSL-CM5A-MR'!$K32,'IPSL-MC5B-LR'!$K32,MIROC5!$K32,'MIROC-ESM'!$K32,'MIROC-ESM-CHEM'!$K32,'MRI-CGCM3'!$K32,'NorESM1-M'!$K32)</f>
        <v>499.50948620000003</v>
      </c>
      <c r="U33" s="10">
        <f>MAX('bcc-csm-1'!$L32,'bcc-csm1-1-m'!$L32,'BNU-ESM'!$L32,CanESM2!$L32,CCSM4!$L32,'CNRM-CM5'!$L32,'CSIRO-Mk3-6-0'!$L32,'GFDL-ESM2M'!$L32,'GFDL-ESM2G'!$L32,'HadGEM2-ES'!$L32,'HadGEM2-CC'!$L32,inmcm4!$L32,'IPSL-CM5A-LR'!$L32,'IPSL-CM5A-MR'!$L32,'IPSL-MC5B-LR'!$L32,MIROC5!$L32,'MIROC-ESM'!$L32,'MIROC-ESM-CHEM'!$L32,'MRI-CGCM3'!$L32,'NorESM1-M'!$L32)</f>
        <v>166.10217589999999</v>
      </c>
      <c r="V33" s="51">
        <f>MAX('bcc-csm-1'!$M32,'bcc-csm1-1-m'!$M32,'BNU-ESM'!$M32,CanESM2!$M32,CCSM4!$M32,'CNRM-CM5'!$M32,'CSIRO-Mk3-6-0'!$M32,'GFDL-ESM2M'!$M32,'GFDL-ESM2G'!$M32,'HadGEM2-ES'!$M32,'HadGEM2-CC'!$M32,inmcm4!$M32,'IPSL-CM5A-LR'!$M32,'IPSL-CM5A-MR'!$M32,'IPSL-MC5B-LR'!$M32,MIROC5!$M32,'MIROC-ESM'!$M32,'MIROC-ESM-CHEM'!$M32,'MRI-CGCM3'!$M32,'NorESM1-M'!$M32)</f>
        <v>0.35362301779999999</v>
      </c>
      <c r="W33" s="10">
        <f>STDEV('bcc-csm-1'!$H32,'bcc-csm1-1-m'!$H32,'BNU-ESM'!$H32,CanESM2!$H32,CCSM4!$H32,'CNRM-CM5'!$H32,'CSIRO-Mk3-6-0'!$H32,'GFDL-ESM2M'!$H32,'GFDL-ESM2G'!$H32,'HadGEM2-ES'!$H32,'HadGEM2-CC'!$H32,inmcm4!$H32,'IPSL-CM5A-LR'!$H32,'IPSL-CM5A-MR'!$H32,'IPSL-MC5B-LR'!$H32,MIROC5!$H32,'MIROC-ESM'!$H32,'MIROC-ESM-CHEM'!$H32,'MRI-CGCM3'!$H32,'NorESM1-M'!$H32)</f>
        <v>76.919896529398486</v>
      </c>
      <c r="X33" s="10">
        <f>STDEV('bcc-csm-1'!$I32,'bcc-csm1-1-m'!$I32,'BNU-ESM'!$I32,CanESM2!$I32,CCSM4!$I32,'CNRM-CM5'!$I32,'CSIRO-Mk3-6-0'!$I32,'GFDL-ESM2M'!$I32,'GFDL-ESM2G'!$I32,'HadGEM2-ES'!$I32,'HadGEM2-CC'!$I32,inmcm4!$I32,'IPSL-CM5A-LR'!$I32,'IPSL-CM5A-MR'!$I32,'IPSL-MC5B-LR'!$I32,MIROC5!$I32,'MIROC-ESM'!$I32,'MIROC-ESM-CHEM'!$I32,'MRI-CGCM3'!$I32,'NorESM1-M'!$I32)</f>
        <v>23.652971962809342</v>
      </c>
      <c r="Y33" s="51">
        <f>STDEV('bcc-csm-1'!$J32,'bcc-csm1-1-m'!$J32,'BNU-ESM'!$J32,CanESM2!$J32,CCSM4!$J32,'CNRM-CM5'!$J32,'CSIRO-Mk3-6-0'!$J32,'GFDL-ESM2M'!$J32,'GFDL-ESM2G'!$J32,'HadGEM2-ES'!$J32,'HadGEM2-CC'!$J32,inmcm4!$J32,'IPSL-CM5A-LR'!$J32,'IPSL-CM5A-MR'!$J32,'IPSL-MC5B-LR'!$J32,MIROC5!$J32,'MIROC-ESM'!$J32,'MIROC-ESM-CHEM'!$J32,'MRI-CGCM3'!$J32,'NorESM1-M'!$J32)</f>
        <v>6.3029640703954934E-2</v>
      </c>
      <c r="Z33" s="10">
        <f>STDEV('bcc-csm-1'!$K32,'bcc-csm1-1-m'!$K32,'BNU-ESM'!$K32,CanESM2!$K32,CCSM4!$K32,'CNRM-CM5'!$K32,'CSIRO-Mk3-6-0'!$K32,'GFDL-ESM2M'!$K32,'GFDL-ESM2G'!$K32,'HadGEM2-ES'!$K32,'HadGEM2-CC'!$K32,inmcm4!$K32,'IPSL-CM5A-LR'!$K32,'IPSL-CM5A-MR'!$K32,'IPSL-MC5B-LR'!$K32,MIROC5!$K32,'MIROC-ESM'!$K32,'MIROC-ESM-CHEM'!$K32,'MRI-CGCM3'!$K32,'NorESM1-M'!$K32)</f>
        <v>123.76656337908881</v>
      </c>
      <c r="AA33" s="10">
        <f>STDEV('bcc-csm-1'!$L32,'bcc-csm1-1-m'!$L32,'BNU-ESM'!$L32,CanESM2!$L32,CCSM4!$L32,'CNRM-CM5'!$L32,'CSIRO-Mk3-6-0'!$L32,'GFDL-ESM2M'!$L32,'GFDL-ESM2G'!$L32,'HadGEM2-ES'!$L32,'HadGEM2-CC'!$L32,inmcm4!$L32,'IPSL-CM5A-LR'!$L32,'IPSL-CM5A-MR'!$L32,'IPSL-MC5B-LR'!$L32,MIROC5!$L32,'MIROC-ESM'!$L32,'MIROC-ESM-CHEM'!$L32,'MRI-CGCM3'!$L32,'NorESM1-M'!$L32)</f>
        <v>50.203438017074959</v>
      </c>
      <c r="AB33" s="51">
        <f>STDEV('bcc-csm-1'!$M32,'bcc-csm1-1-m'!$M32,'BNU-ESM'!$M32,CanESM2!$M32,CCSM4!$M32,'CNRM-CM5'!$M32,'CSIRO-Mk3-6-0'!$M32,'GFDL-ESM2M'!$M32,'GFDL-ESM2G'!$M32,'HadGEM2-ES'!$M32,'HadGEM2-CC'!$M32,inmcm4!$M32,'IPSL-CM5A-LR'!$M32,'IPSL-CM5A-MR'!$M32,'IPSL-MC5B-LR'!$M32,MIROC5!$M32,'MIROC-ESM'!$M32,'MIROC-ESM-CHEM'!$M32,'MRI-CGCM3'!$M32,'NorESM1-M'!$M32)</f>
        <v>0.10730009048958893</v>
      </c>
      <c r="AC33" s="10">
        <f t="shared" ref="AC33:AH33" si="74">E33-(3*W33)</f>
        <v>-43.49894357209547</v>
      </c>
      <c r="AD33" s="10">
        <f t="shared" si="74"/>
        <v>-23.76048517842802</v>
      </c>
      <c r="AE33" s="51">
        <f t="shared" si="74"/>
        <v>-0.10928789272616479</v>
      </c>
      <c r="AF33" s="10">
        <f t="shared" si="74"/>
        <v>-56.615174805766401</v>
      </c>
      <c r="AG33" s="10">
        <f t="shared" si="74"/>
        <v>-60.57627570307487</v>
      </c>
      <c r="AH33" s="54">
        <f t="shared" si="74"/>
        <v>-0.16134833716526678</v>
      </c>
      <c r="AI33" s="10">
        <f t="shared" ref="AI33:AN33" si="75">E33+(3*W33)</f>
        <v>418.02043560429541</v>
      </c>
      <c r="AJ33" s="10">
        <f t="shared" si="75"/>
        <v>118.15734659842803</v>
      </c>
      <c r="AK33" s="54">
        <f t="shared" si="75"/>
        <v>0.26888995149756478</v>
      </c>
      <c r="AL33" s="10">
        <f t="shared" si="75"/>
        <v>685.9842054687665</v>
      </c>
      <c r="AM33" s="10">
        <f t="shared" si="75"/>
        <v>240.64435239937484</v>
      </c>
      <c r="AN33" s="54">
        <f t="shared" si="75"/>
        <v>0.48245220577226677</v>
      </c>
      <c r="AO33" s="10">
        <f>AVERAGE('bcc-csm-1'!$E32,'bcc-csm1-1-m'!$E32,'BNU-ESM'!$E32,CanESM2!$E32,CCSM4!$E32,'CNRM-CM5'!$E32,'CSIRO-Mk3-6-0'!$E32,'GFDL-ESM2M'!$E32,'GFDL-ESM2G'!$E32,'HadGEM2-ES'!$E32,'HadGEM2-CC'!$E32,inmcm4!$E32,'IPSL-CM5A-LR'!$E32,'IPSL-CM5A-MR'!$E32,'IPSL-MC5B-LR'!$E32,MIROC5!$E32,'MIROC-ESM'!$E32,'MIROC-ESM-CHEM'!$E32,'MRI-CGCM3'!$E32,'NorESM1-M'!$E32)</f>
        <v>1464.4570335999999</v>
      </c>
      <c r="AP33" s="10">
        <f>AVERAGE('bcc-csm-1'!$F32,'bcc-csm1-1-m'!$F32,'BNU-ESM'!$F32,CanESM2!$F32,CCSM4!$F32,'CNRM-CM5'!$F32,'CSIRO-Mk3-6-0'!$F32,'GFDL-ESM2M'!$F32,'GFDL-ESM2G'!$F32,'HadGEM2-ES'!$F32,'HadGEM2-CC'!$F32,inmcm4!$F32,'IPSL-CM5A-LR'!$F32,'IPSL-CM5A-MR'!$F32,'IPSL-MC5B-LR'!$F32,MIROC5!$F32,'MIROC-ESM'!$F32,'MIROC-ESM-CHEM'!$F32,'MRI-CGCM3'!$F32,'NorESM1-M'!$F32)</f>
        <v>66.648263321000016</v>
      </c>
      <c r="AQ33" s="17">
        <f>AVERAGE('bcc-csm-1'!$G32,'bcc-csm1-1-m'!$G32,'BNU-ESM'!$G32,CanESM2!$G32,CCSM4!$G32,'CNRM-CM5'!$G32,'CSIRO-Mk3-6-0'!$G32,'GFDL-ESM2M'!$G32,'GFDL-ESM2G'!$G32,'HadGEM2-ES'!$G32,'HadGEM2-CC'!$G32,inmcm4!$G32,'IPSL-CM5A-LR'!$G32,'IPSL-CM5A-MR'!$G32,'IPSL-MC5B-LR'!$G32,MIROC5!$G32,'MIROC-ESM'!$G32,'MIROC-ESM-CHEM'!$G32,'MRI-CGCM3'!$G32,'NorESM1-M'!$G32)</f>
        <v>0.82118690464499977</v>
      </c>
      <c r="AR33" s="58">
        <f t="shared" si="12"/>
        <v>0.12787042686787911</v>
      </c>
      <c r="AS33" s="56">
        <f t="shared" si="13"/>
        <v>0.70817195164826419</v>
      </c>
      <c r="AT33" s="60">
        <f t="shared" si="14"/>
        <v>9.7177669217945073E-2</v>
      </c>
      <c r="AU33" s="56">
        <f t="shared" si="15"/>
        <v>0.21488135746661491</v>
      </c>
      <c r="AV33" s="56">
        <f t="shared" si="16"/>
        <v>1.3508834868587103</v>
      </c>
      <c r="AW33" s="60">
        <f t="shared" si="17"/>
        <v>0.19551204895663407</v>
      </c>
    </row>
    <row r="34" spans="1:49" ht="12.75" x14ac:dyDescent="0.35">
      <c r="A34" s="7" t="str">
        <f>IF(AND(B34='bcc-csm-1'!C33, B34='bcc-csm1-1-m'!C33,B34='BNU-ESM'!C33, B34=CanESM2!C33, B34=CCSM4!C33, B34='CNRM-CM5'!C33, B34='CSIRO-Mk3-6-0'!C33, B34='GFDL-ESM2M'!C33, B34='GFDL-ESM2G'!C33, B34='HadGEM2-ES'!C33, B34='HadGEM2-CC'!C33, B34=inmcm4!C33, B34='IPSL-CM5A-LR'!C33, B34='IPSL-CM5A-MR'!C33, B34='IPSL-MC5B-LR'!C33, B34=MIROC5!C33, B34='MIROC-ESM'!C33, B34='MIROC-ESM-CHEM'!C33, B34='MRI-CGCM3'!C33, B34='NorESM1-M'!C33), "Yes", "No")</f>
        <v>Yes</v>
      </c>
      <c r="B34" s="7">
        <v>27059</v>
      </c>
      <c r="C34" s="7" t="str">
        <f>VLOOKUP(B34, 'County name'!$A$2:$B$89, 2, FALSE)</f>
        <v>Isanti</v>
      </c>
      <c r="D34" s="8" t="s">
        <v>97</v>
      </c>
      <c r="E34" s="10">
        <f>AVERAGE('bcc-csm-1'!$H33,'bcc-csm1-1-m'!$H33,'BNU-ESM'!$H33,CanESM2!$H33,CCSM4!$H33,'CNRM-CM5'!$H33,'CSIRO-Mk3-6-0'!$H33,'GFDL-ESM2M'!$H33,'GFDL-ESM2G'!$H33,'HadGEM2-ES'!$H33,'HadGEM2-CC'!$H33,inmcm4!$H33,'IPSL-CM5A-LR'!$H33,'IPSL-CM5A-MR'!$H33,'IPSL-MC5B-LR'!$H33,MIROC5!$H33,'MIROC-ESM'!$H33,'MIROC-ESM-CHEM'!$H33,'MRI-CGCM3'!$H33,'NorESM1-M'!$H33)</f>
        <v>204.3176707975</v>
      </c>
      <c r="F34" s="10">
        <f>AVERAGE('bcc-csm-1'!$I33,'bcc-csm1-1-m'!$I33,'BNU-ESM'!$I33,CanESM2!$I33,CCSM4!$I33,'CNRM-CM5'!$I33,'CSIRO-Mk3-6-0'!$I33,'GFDL-ESM2M'!$I33,'GFDL-ESM2G'!$I33,'HadGEM2-ES'!$I33,'HadGEM2-CC'!$I33,inmcm4!$I33,'IPSL-CM5A-LR'!$I33,'IPSL-CM5A-MR'!$I33,'IPSL-MC5B-LR'!$I33,MIROC5!$I33,'MIROC-ESM'!$I33,'MIROC-ESM-CHEM'!$I33,'MRI-CGCM3'!$I33,'NorESM1-M'!$I33)</f>
        <v>63.494953057499991</v>
      </c>
      <c r="G34" s="51">
        <f>AVERAGE('bcc-csm-1'!$J33,'bcc-csm1-1-m'!$J33,'BNU-ESM'!$J33,CanESM2!$J33,CCSM4!$J33,'CNRM-CM5'!$J33,'CSIRO-Mk3-6-0'!$J33,'GFDL-ESM2M'!$J33,'GFDL-ESM2G'!$J33,'HadGEM2-ES'!$J33,'HadGEM2-CC'!$J33,inmcm4!$J33,'IPSL-CM5A-LR'!$J33,'IPSL-CM5A-MR'!$J33,'IPSL-MC5B-LR'!$J33,MIROC5!$J33,'MIROC-ESM'!$J33,'MIROC-ESM-CHEM'!$J33,'MRI-CGCM3'!$J33,'NorESM1-M'!$J33)</f>
        <v>9.47463987915E-2</v>
      </c>
      <c r="H34" s="10">
        <f>AVERAGE('bcc-csm-1'!$K33,'bcc-csm1-1-m'!$K33,'BNU-ESM'!$K33,CanESM2!$K33,CCSM4!$K33,'CNRM-CM5'!$K33,'CSIRO-Mk3-6-0'!$K33,'GFDL-ESM2M'!$K33,'GFDL-ESM2G'!$K33,'HadGEM2-ES'!$K33,'HadGEM2-CC'!$K33,inmcm4!$K33,'IPSL-CM5A-LR'!$K33,'IPSL-CM5A-MR'!$K33,'IPSL-MC5B-LR'!$K33,MIROC5!$K33,'MIROC-ESM'!$K33,'MIROC-ESM-CHEM'!$K33,'MRI-CGCM3'!$K33,'NorESM1-M'!$K33)</f>
        <v>329.77876184500002</v>
      </c>
      <c r="I34" s="10">
        <f>AVERAGE('bcc-csm-1'!$L33,'bcc-csm1-1-m'!$L33,'BNU-ESM'!$L33,CanESM2!$L33,CCSM4!$L33,'CNRM-CM5'!$L33,'CSIRO-Mk3-6-0'!$L33,'GFDL-ESM2M'!$L33,'GFDL-ESM2G'!$L33,'HadGEM2-ES'!$L33,'HadGEM2-CC'!$L33,inmcm4!$L33,'IPSL-CM5A-LR'!$L33,'IPSL-CM5A-MR'!$L33,'IPSL-MC5B-LR'!$L33,MIROC5!$L33,'MIROC-ESM'!$L33,'MIROC-ESM-CHEM'!$L33,'MRI-CGCM3'!$L33,'NorESM1-M'!$L33)</f>
        <v>118.64370343849998</v>
      </c>
      <c r="J34" s="51">
        <f>AVERAGE('bcc-csm-1'!$M33,'bcc-csm1-1-m'!$M33,'BNU-ESM'!$M33,CanESM2!$M33,CCSM4!$M33,'CNRM-CM5'!$M33,'CSIRO-Mk3-6-0'!$M33,'GFDL-ESM2M'!$M33,'GFDL-ESM2G'!$M33,'HadGEM2-ES'!$M33,'HadGEM2-CC'!$M33,inmcm4!$M33,'IPSL-CM5A-LR'!$M33,'IPSL-CM5A-MR'!$M33,'IPSL-MC5B-LR'!$M33,MIROC5!$M33,'MIROC-ESM'!$M33,'MIROC-ESM-CHEM'!$M33,'MRI-CGCM3'!$M33,'NorESM1-M'!$M33)</f>
        <v>0.17457792691787502</v>
      </c>
      <c r="K34" s="10">
        <f>MIN('bcc-csm-1'!$H33,'bcc-csm1-1-m'!$H33,'BNU-ESM'!$H33,CanESM2!$H33,CCSM4!$H33,'CNRM-CM5'!$H33,'CSIRO-Mk3-6-0'!$H33,'GFDL-ESM2M'!$H33,'GFDL-ESM2G'!$H33,'HadGEM2-ES'!$H33,'HadGEM2-CC'!$H33,inmcm4!$H33,'IPSL-CM5A-LR'!$H33,'IPSL-CM5A-MR'!$H33,'IPSL-MC5B-LR'!$H33,MIROC5!$H33,'MIROC-ESM'!$H33,'MIROC-ESM-CHEM'!$H33,'MRI-CGCM3'!$H33,'NorESM1-M'!$H33)</f>
        <v>41.196003220000001</v>
      </c>
      <c r="L34" s="10">
        <f>MIN('bcc-csm-1'!$I33,'bcc-csm1-1-m'!$I33,'BNU-ESM'!$I33,CanESM2!$I33,CCSM4!$I33,'CNRM-CM5'!$I33,'CSIRO-Mk3-6-0'!$I33,'GFDL-ESM2M'!$I33,'GFDL-ESM2G'!$I33,'HadGEM2-ES'!$I33,'HadGEM2-CC'!$I33,inmcm4!$I33,'IPSL-CM5A-LR'!$I33,'IPSL-CM5A-MR'!$I33,'IPSL-MC5B-LR'!$I33,MIROC5!$I33,'MIROC-ESM'!$I33,'MIROC-ESM-CHEM'!$I33,'MRI-CGCM3'!$I33,'NorESM1-M'!$I33)</f>
        <v>-14.560986140000001</v>
      </c>
      <c r="M34" s="51">
        <f>MIN('bcc-csm-1'!$J33,'bcc-csm1-1-m'!$J33,'BNU-ESM'!$J33,CanESM2!$J33,CCSM4!$J33,'CNRM-CM5'!$J33,'CSIRO-Mk3-6-0'!$J33,'GFDL-ESM2M'!$J33,'GFDL-ESM2G'!$J33,'HadGEM2-ES'!$J33,'HadGEM2-CC'!$J33,inmcm4!$J33,'IPSL-CM5A-LR'!$J33,'IPSL-CM5A-MR'!$J33,'IPSL-MC5B-LR'!$J33,MIROC5!$J33,'MIROC-ESM'!$J33,'MIROC-ESM-CHEM'!$J33,'MRI-CGCM3'!$J33,'NorESM1-M'!$J33)</f>
        <v>-6.5716732520000001E-2</v>
      </c>
      <c r="N34" s="10">
        <f>MIN('bcc-csm-1'!$K33,'bcc-csm1-1-m'!$K33,'BNU-ESM'!$K33,CanESM2!$K33,CCSM4!$K33,'CNRM-CM5'!$K33,'CSIRO-Mk3-6-0'!$K33,'GFDL-ESM2M'!$K33,'GFDL-ESM2G'!$K33,'HadGEM2-ES'!$K33,'HadGEM2-CC'!$K33,inmcm4!$K33,'IPSL-CM5A-LR'!$K33,'IPSL-CM5A-MR'!$K33,'IPSL-MC5B-LR'!$K33,MIROC5!$K33,'MIROC-ESM'!$K33,'MIROC-ESM-CHEM'!$K33,'MRI-CGCM3'!$K33,'NorESM1-M'!$K33)</f>
        <v>118.58604649999999</v>
      </c>
      <c r="O34" s="10">
        <f>MIN('bcc-csm-1'!$L33,'bcc-csm1-1-m'!$L33,'BNU-ESM'!$L33,CanESM2!$L33,CCSM4!$L33,'CNRM-CM5'!$L33,'CSIRO-Mk3-6-0'!$L33,'GFDL-ESM2M'!$L33,'GFDL-ESM2G'!$L33,'HadGEM2-ES'!$L33,'HadGEM2-CC'!$L33,inmcm4!$L33,'IPSL-CM5A-LR'!$L33,'IPSL-CM5A-MR'!$L33,'IPSL-MC5B-LR'!$L33,MIROC5!$L33,'MIROC-ESM'!$L33,'MIROC-ESM-CHEM'!$L33,'MRI-CGCM3'!$L33,'NorESM1-M'!$L33)</f>
        <v>13.917793659999999</v>
      </c>
      <c r="P34" s="51">
        <f>MIN('bcc-csm-1'!$M33,'bcc-csm1-1-m'!$M33,'BNU-ESM'!$M33,CanESM2!$M33,CCSM4!$M33,'CNRM-CM5'!$M33,'CSIRO-Mk3-6-0'!$M33,'GFDL-ESM2M'!$M33,'GFDL-ESM2G'!$M33,'HadGEM2-ES'!$M33,'HadGEM2-CC'!$M33,inmcm4!$M33,'IPSL-CM5A-LR'!$M33,'IPSL-CM5A-MR'!$M33,'IPSL-MC5B-LR'!$M33,MIROC5!$M33,'MIROC-ESM'!$M33,'MIROC-ESM-CHEM'!$M33,'MRI-CGCM3'!$M33,'NorESM1-M'!$M33)</f>
        <v>-1.7918973049999999E-4</v>
      </c>
      <c r="Q34" s="10">
        <f>MAX('bcc-csm-1'!$H33,'bcc-csm1-1-m'!$H33,'BNU-ESM'!$H33,CanESM2!$H33,CCSM4!$H33,'CNRM-CM5'!$H33,'CSIRO-Mk3-6-0'!$H33,'GFDL-ESM2M'!$H33,'GFDL-ESM2G'!$H33,'HadGEM2-ES'!$H33,'HadGEM2-CC'!$H33,inmcm4!$H33,'IPSL-CM5A-LR'!$H33,'IPSL-CM5A-MR'!$H33,'IPSL-MC5B-LR'!$H33,MIROC5!$H33,'MIROC-ESM'!$H33,'MIROC-ESM-CHEM'!$H33,'MRI-CGCM3'!$H33,'NorESM1-M'!$H33)</f>
        <v>328.7916563</v>
      </c>
      <c r="R34" s="10">
        <f>MAX('bcc-csm-1'!$I33,'bcc-csm1-1-m'!$I33,'BNU-ESM'!$I33,CanESM2!$I33,CCSM4!$I33,'CNRM-CM5'!$I33,'CSIRO-Mk3-6-0'!$I33,'GFDL-ESM2M'!$I33,'GFDL-ESM2G'!$I33,'HadGEM2-ES'!$I33,'HadGEM2-CC'!$I33,inmcm4!$I33,'IPSL-CM5A-LR'!$I33,'IPSL-CM5A-MR'!$I33,'IPSL-MC5B-LR'!$I33,MIROC5!$I33,'MIROC-ESM'!$I33,'MIROC-ESM-CHEM'!$I33,'MRI-CGCM3'!$I33,'NorESM1-M'!$I33)</f>
        <v>119.673104</v>
      </c>
      <c r="S34" s="51">
        <f>MAX('bcc-csm-1'!$J33,'bcc-csm1-1-m'!$J33,'BNU-ESM'!$J33,CanESM2!$J33,CCSM4!$J33,'CNRM-CM5'!$J33,'CSIRO-Mk3-6-0'!$J33,'GFDL-ESM2M'!$J33,'GFDL-ESM2G'!$J33,'HadGEM2-ES'!$J33,'HadGEM2-CC'!$J33,inmcm4!$J33,'IPSL-CM5A-LR'!$J33,'IPSL-CM5A-MR'!$J33,'IPSL-MC5B-LR'!$J33,MIROC5!$J33,'MIROC-ESM'!$J33,'MIROC-ESM-CHEM'!$J33,'MRI-CGCM3'!$J33,'NorESM1-M'!$J33)</f>
        <v>0.21957330789999999</v>
      </c>
      <c r="T34" s="10">
        <f>MAX('bcc-csm-1'!$K33,'bcc-csm1-1-m'!$K33,'BNU-ESM'!$K33,CanESM2!$K33,CCSM4!$K33,'CNRM-CM5'!$K33,'CSIRO-Mk3-6-0'!$K33,'GFDL-ESM2M'!$K33,'GFDL-ESM2G'!$K33,'HadGEM2-ES'!$K33,'HadGEM2-CC'!$K33,inmcm4!$K33,'IPSL-CM5A-LR'!$K33,'IPSL-CM5A-MR'!$K33,'IPSL-MC5B-LR'!$K33,MIROC5!$K33,'MIROC-ESM'!$K33,'MIROC-ESM-CHEM'!$K33,'MRI-CGCM3'!$K33,'NorESM1-M'!$K33)</f>
        <v>534.5886375</v>
      </c>
      <c r="U34" s="10">
        <f>MAX('bcc-csm-1'!$L33,'bcc-csm1-1-m'!$L33,'BNU-ESM'!$L33,CanESM2!$L33,CCSM4!$L33,'CNRM-CM5'!$L33,'CSIRO-Mk3-6-0'!$L33,'GFDL-ESM2M'!$L33,'GFDL-ESM2G'!$L33,'HadGEM2-ES'!$L33,'HadGEM2-CC'!$L33,inmcm4!$L33,'IPSL-CM5A-LR'!$L33,'IPSL-CM5A-MR'!$L33,'IPSL-MC5B-LR'!$L33,MIROC5!$L33,'MIROC-ESM'!$L33,'MIROC-ESM-CHEM'!$L33,'MRI-CGCM3'!$L33,'NorESM1-M'!$L33)</f>
        <v>219.0188885</v>
      </c>
      <c r="V34" s="51">
        <f>MAX('bcc-csm-1'!$M33,'bcc-csm1-1-m'!$M33,'BNU-ESM'!$M33,CanESM2!$M33,CCSM4!$M33,'CNRM-CM5'!$M33,'CSIRO-Mk3-6-0'!$M33,'GFDL-ESM2M'!$M33,'GFDL-ESM2G'!$M33,'HadGEM2-ES'!$M33,'HadGEM2-CC'!$M33,inmcm4!$M33,'IPSL-CM5A-LR'!$M33,'IPSL-CM5A-MR'!$M33,'IPSL-MC5B-LR'!$M33,MIROC5!$M33,'MIROC-ESM'!$M33,'MIROC-ESM-CHEM'!$M33,'MRI-CGCM3'!$M33,'NorESM1-M'!$M33)</f>
        <v>0.3910024393</v>
      </c>
      <c r="W34" s="10">
        <f>STDEV('bcc-csm-1'!$H33,'bcc-csm1-1-m'!$H33,'BNU-ESM'!$H33,CanESM2!$H33,CCSM4!$H33,'CNRM-CM5'!$H33,'CSIRO-Mk3-6-0'!$H33,'GFDL-ESM2M'!$H33,'GFDL-ESM2G'!$H33,'HadGEM2-ES'!$H33,'HadGEM2-CC'!$H33,inmcm4!$H33,'IPSL-CM5A-LR'!$H33,'IPSL-CM5A-MR'!$H33,'IPSL-MC5B-LR'!$H33,MIROC5!$H33,'MIROC-ESM'!$H33,'MIROC-ESM-CHEM'!$H33,'MRI-CGCM3'!$H33,'NorESM1-M'!$H33)</f>
        <v>78.670085262308405</v>
      </c>
      <c r="X34" s="10">
        <f>STDEV('bcc-csm-1'!$I33,'bcc-csm1-1-m'!$I33,'BNU-ESM'!$I33,CanESM2!$I33,CCSM4!$I33,'CNRM-CM5'!$I33,'CSIRO-Mk3-6-0'!$I33,'GFDL-ESM2M'!$I33,'GFDL-ESM2G'!$I33,'HadGEM2-ES'!$I33,'HadGEM2-CC'!$I33,inmcm4!$I33,'IPSL-CM5A-LR'!$I33,'IPSL-CM5A-MR'!$I33,'IPSL-MC5B-LR'!$I33,MIROC5!$I33,'MIROC-ESM'!$I33,'MIROC-ESM-CHEM'!$I33,'MRI-CGCM3'!$I33,'NorESM1-M'!$I33)</f>
        <v>32.23492302960252</v>
      </c>
      <c r="Y34" s="51">
        <f>STDEV('bcc-csm-1'!$J33,'bcc-csm1-1-m'!$J33,'BNU-ESM'!$J33,CanESM2!$J33,CCSM4!$J33,'CNRM-CM5'!$J33,'CSIRO-Mk3-6-0'!$J33,'GFDL-ESM2M'!$J33,'GFDL-ESM2G'!$J33,'HadGEM2-ES'!$J33,'HadGEM2-CC'!$J33,inmcm4!$J33,'IPSL-CM5A-LR'!$J33,'IPSL-CM5A-MR'!$J33,'IPSL-MC5B-LR'!$J33,MIROC5!$J33,'MIROC-ESM'!$J33,'MIROC-ESM-CHEM'!$J33,'MRI-CGCM3'!$J33,'NorESM1-M'!$J33)</f>
        <v>6.5627854792175672E-2</v>
      </c>
      <c r="Z34" s="10">
        <f>STDEV('bcc-csm-1'!$K33,'bcc-csm1-1-m'!$K33,'BNU-ESM'!$K33,CanESM2!$K33,CCSM4!$K33,'CNRM-CM5'!$K33,'CSIRO-Mk3-6-0'!$K33,'GFDL-ESM2M'!$K33,'GFDL-ESM2G'!$K33,'HadGEM2-ES'!$K33,'HadGEM2-CC'!$K33,inmcm4!$K33,'IPSL-CM5A-LR'!$K33,'IPSL-CM5A-MR'!$K33,'IPSL-MC5B-LR'!$K33,MIROC5!$K33,'MIROC-ESM'!$K33,'MIROC-ESM-CHEM'!$K33,'MRI-CGCM3'!$K33,'NorESM1-M'!$K33)</f>
        <v>126.70732204483355</v>
      </c>
      <c r="AA34" s="10">
        <f>STDEV('bcc-csm-1'!$L33,'bcc-csm1-1-m'!$L33,'BNU-ESM'!$L33,CanESM2!$L33,CCSM4!$L33,'CNRM-CM5'!$L33,'CSIRO-Mk3-6-0'!$L33,'GFDL-ESM2M'!$L33,'GFDL-ESM2G'!$L33,'HadGEM2-ES'!$L33,'HadGEM2-CC'!$L33,inmcm4!$L33,'IPSL-CM5A-LR'!$L33,'IPSL-CM5A-MR'!$L33,'IPSL-MC5B-LR'!$L33,MIROC5!$L33,'MIROC-ESM'!$L33,'MIROC-ESM-CHEM'!$L33,'MRI-CGCM3'!$L33,'NorESM1-M'!$L33)</f>
        <v>64.158437596400461</v>
      </c>
      <c r="AB34" s="51">
        <f>STDEV('bcc-csm-1'!$M33,'bcc-csm1-1-m'!$M33,'BNU-ESM'!$M33,CanESM2!$M33,CCSM4!$M33,'CNRM-CM5'!$M33,'CSIRO-Mk3-6-0'!$M33,'GFDL-ESM2M'!$M33,'GFDL-ESM2G'!$M33,'HadGEM2-ES'!$M33,'HadGEM2-CC'!$M33,inmcm4!$M33,'IPSL-CM5A-LR'!$M33,'IPSL-CM5A-MR'!$M33,'IPSL-MC5B-LR'!$M33,MIROC5!$M33,'MIROC-ESM'!$M33,'MIROC-ESM-CHEM'!$M33,'MRI-CGCM3'!$M33,'NorESM1-M'!$M33)</f>
        <v>0.11150687089330902</v>
      </c>
      <c r="AC34" s="10">
        <f t="shared" ref="AC34:AH34" si="76">E34-(3*W34)</f>
        <v>-31.6925849894252</v>
      </c>
      <c r="AD34" s="10">
        <f t="shared" si="76"/>
        <v>-33.209816031307561</v>
      </c>
      <c r="AE34" s="51">
        <f t="shared" si="76"/>
        <v>-0.10213716558502701</v>
      </c>
      <c r="AF34" s="10">
        <f t="shared" si="76"/>
        <v>-50.343204289500648</v>
      </c>
      <c r="AG34" s="10">
        <f t="shared" si="76"/>
        <v>-73.831609350701399</v>
      </c>
      <c r="AH34" s="54">
        <f t="shared" si="76"/>
        <v>-0.15994268576205203</v>
      </c>
      <c r="AI34" s="10">
        <f t="shared" ref="AI34:AN34" si="77">E34+(3*W34)</f>
        <v>440.3279265844252</v>
      </c>
      <c r="AJ34" s="10">
        <f t="shared" si="77"/>
        <v>160.19972214630755</v>
      </c>
      <c r="AK34" s="54">
        <f t="shared" si="77"/>
        <v>0.29162996316802703</v>
      </c>
      <c r="AL34" s="10">
        <f t="shared" si="77"/>
        <v>709.90072797950074</v>
      </c>
      <c r="AM34" s="10">
        <f t="shared" si="77"/>
        <v>311.11901622770137</v>
      </c>
      <c r="AN34" s="54">
        <f t="shared" si="77"/>
        <v>0.50909853959780205</v>
      </c>
      <c r="AO34" s="10">
        <f>AVERAGE('bcc-csm-1'!$E33,'bcc-csm1-1-m'!$E33,'BNU-ESM'!$E33,CanESM2!$E33,CCSM4!$E33,'CNRM-CM5'!$E33,'CSIRO-Mk3-6-0'!$E33,'GFDL-ESM2M'!$E33,'GFDL-ESM2G'!$E33,'HadGEM2-ES'!$E33,'HadGEM2-CC'!$E33,inmcm4!$E33,'IPSL-CM5A-LR'!$E33,'IPSL-CM5A-MR'!$E33,'IPSL-MC5B-LR'!$E33,MIROC5!$E33,'MIROC-ESM'!$E33,'MIROC-ESM-CHEM'!$E33,'MRI-CGCM3'!$E33,'NorESM1-M'!$E33)</f>
        <v>1674.7969903000005</v>
      </c>
      <c r="AP34" s="10">
        <f>AVERAGE('bcc-csm-1'!$F33,'bcc-csm1-1-m'!$F33,'BNU-ESM'!$F33,CanESM2!$F33,CCSM4!$F33,'CNRM-CM5'!$F33,'CSIRO-Mk3-6-0'!$F33,'GFDL-ESM2M'!$F33,'GFDL-ESM2G'!$F33,'HadGEM2-ES'!$F33,'HadGEM2-CC'!$F33,inmcm4!$F33,'IPSL-CM5A-LR'!$F33,'IPSL-CM5A-MR'!$F33,'IPSL-MC5B-LR'!$F33,MIROC5!$F33,'MIROC-ESM'!$F33,'MIROC-ESM-CHEM'!$F33,'MRI-CGCM3'!$F33,'NorESM1-M'!$F33)</f>
        <v>102.9817741545</v>
      </c>
      <c r="AQ34" s="17">
        <f>AVERAGE('bcc-csm-1'!$G33,'bcc-csm1-1-m'!$G33,'BNU-ESM'!$G33,CanESM2!$G33,CCSM4!$G33,'CNRM-CM5'!$G33,'CSIRO-Mk3-6-0'!$G33,'GFDL-ESM2M'!$G33,'GFDL-ESM2G'!$G33,'HadGEM2-ES'!$G33,'HadGEM2-CC'!$G33,inmcm4!$G33,'IPSL-CM5A-LR'!$G33,'IPSL-CM5A-MR'!$G33,'IPSL-MC5B-LR'!$G33,MIROC5!$G33,'MIROC-ESM'!$G33,'MIROC-ESM-CHEM'!$G33,'MRI-CGCM3'!$G33,'NorESM1-M'!$G33)</f>
        <v>0.85322840438999992</v>
      </c>
      <c r="AR34" s="58">
        <f t="shared" si="12"/>
        <v>0.12199548481449163</v>
      </c>
      <c r="AS34" s="56">
        <f t="shared" si="13"/>
        <v>0.61656495606922357</v>
      </c>
      <c r="AT34" s="60">
        <f t="shared" si="14"/>
        <v>0.11104459052700807</v>
      </c>
      <c r="AU34" s="56">
        <f t="shared" si="15"/>
        <v>0.19690670795027396</v>
      </c>
      <c r="AV34" s="56">
        <f t="shared" si="16"/>
        <v>1.1520844772056746</v>
      </c>
      <c r="AW34" s="60">
        <f t="shared" si="17"/>
        <v>0.20460866752635401</v>
      </c>
    </row>
    <row r="35" spans="1:49" ht="12.75" x14ac:dyDescent="0.35">
      <c r="A35" s="7" t="str">
        <f>IF(AND(B35='bcc-csm-1'!C34, B35='bcc-csm1-1-m'!C34,B35='BNU-ESM'!C34, B35=CanESM2!C34, B35=CCSM4!C34, B35='CNRM-CM5'!C34, B35='CSIRO-Mk3-6-0'!C34, B35='GFDL-ESM2M'!C34, B35='GFDL-ESM2G'!C34, B35='HadGEM2-ES'!C34, B35='HadGEM2-CC'!C34, B35=inmcm4!C34, B35='IPSL-CM5A-LR'!C34, B35='IPSL-CM5A-MR'!C34, B35='IPSL-MC5B-LR'!C34, B35=MIROC5!C34, B35='MIROC-ESM'!C34, B35='MIROC-ESM-CHEM'!C34, B35='MRI-CGCM3'!C34, B35='NorESM1-M'!C34), "Yes", "No")</f>
        <v>Yes</v>
      </c>
      <c r="B35" s="7">
        <v>27061</v>
      </c>
      <c r="C35" s="7" t="str">
        <f>VLOOKUP(B35, 'County name'!$A$2:$B$89, 2, FALSE)</f>
        <v>Itasca</v>
      </c>
      <c r="D35" s="8" t="s">
        <v>97</v>
      </c>
      <c r="E35" s="10">
        <f>AVERAGE('bcc-csm-1'!$H34,'bcc-csm1-1-m'!$H34,'BNU-ESM'!$H34,CanESM2!$H34,CCSM4!$H34,'CNRM-CM5'!$H34,'CSIRO-Mk3-6-0'!$H34,'GFDL-ESM2M'!$H34,'GFDL-ESM2G'!$H34,'HadGEM2-ES'!$H34,'HadGEM2-CC'!$H34,inmcm4!$H34,'IPSL-CM5A-LR'!$H34,'IPSL-CM5A-MR'!$H34,'IPSL-MC5B-LR'!$H34,MIROC5!$H34,'MIROC-ESM'!$H34,'MIROC-ESM-CHEM'!$H34,'MRI-CGCM3'!$H34,'NorESM1-M'!$H34)</f>
        <v>186.94944130330003</v>
      </c>
      <c r="F35" s="10">
        <f>AVERAGE('bcc-csm-1'!$I34,'bcc-csm1-1-m'!$I34,'BNU-ESM'!$I34,CanESM2!$I34,CCSM4!$I34,'CNRM-CM5'!$I34,'CSIRO-Mk3-6-0'!$I34,'GFDL-ESM2M'!$I34,'GFDL-ESM2G'!$I34,'HadGEM2-ES'!$I34,'HadGEM2-CC'!$I34,inmcm4!$I34,'IPSL-CM5A-LR'!$I34,'IPSL-CM5A-MR'!$I34,'IPSL-MC5B-LR'!$I34,MIROC5!$I34,'MIROC-ESM'!$I34,'MIROC-ESM-CHEM'!$I34,'MRI-CGCM3'!$I34,'NorESM1-M'!$I34)</f>
        <v>42.223598040599988</v>
      </c>
      <c r="G35" s="51">
        <f>AVERAGE('bcc-csm-1'!$J34,'bcc-csm1-1-m'!$J34,'BNU-ESM'!$J34,CanESM2!$J34,CCSM4!$J34,'CNRM-CM5'!$J34,'CSIRO-Mk3-6-0'!$J34,'GFDL-ESM2M'!$J34,'GFDL-ESM2G'!$J34,'HadGEM2-ES'!$J34,'HadGEM2-CC'!$J34,inmcm4!$J34,'IPSL-CM5A-LR'!$J34,'IPSL-CM5A-MR'!$J34,'IPSL-MC5B-LR'!$J34,MIROC5!$J34,'MIROC-ESM'!$J34,'MIROC-ESM-CHEM'!$J34,'MRI-CGCM3'!$J34,'NorESM1-M'!$J34)</f>
        <v>7.5836206238499987E-2</v>
      </c>
      <c r="H35" s="10">
        <f>AVERAGE('bcc-csm-1'!$K34,'bcc-csm1-1-m'!$K34,'BNU-ESM'!$K34,CanESM2!$K34,CCSM4!$K34,'CNRM-CM5'!$K34,'CSIRO-Mk3-6-0'!$K34,'GFDL-ESM2M'!$K34,'GFDL-ESM2G'!$K34,'HadGEM2-ES'!$K34,'HadGEM2-CC'!$K34,inmcm4!$K34,'IPSL-CM5A-LR'!$K34,'IPSL-CM5A-MR'!$K34,'IPSL-MC5B-LR'!$K34,MIROC5!$K34,'MIROC-ESM'!$K34,'MIROC-ESM-CHEM'!$K34,'MRI-CGCM3'!$K34,'NorESM1-M'!$K34)</f>
        <v>311.87403205999999</v>
      </c>
      <c r="I35" s="10">
        <f>AVERAGE('bcc-csm-1'!$L34,'bcc-csm1-1-m'!$L34,'BNU-ESM'!$L34,CanESM2!$L34,CCSM4!$L34,'CNRM-CM5'!$L34,'CSIRO-Mk3-6-0'!$L34,'GFDL-ESM2M'!$L34,'GFDL-ESM2G'!$L34,'HadGEM2-ES'!$L34,'HadGEM2-CC'!$L34,inmcm4!$L34,'IPSL-CM5A-LR'!$L34,'IPSL-CM5A-MR'!$L34,'IPSL-MC5B-LR'!$L34,MIROC5!$L34,'MIROC-ESM'!$L34,'MIROC-ESM-CHEM'!$L34,'MRI-CGCM3'!$L34,'NorESM1-M'!$L34)</f>
        <v>80.364298890849994</v>
      </c>
      <c r="J35" s="51">
        <f>AVERAGE('bcc-csm-1'!$M34,'bcc-csm1-1-m'!$M34,'BNU-ESM'!$M34,CanESM2!$M34,CCSM4!$M34,'CNRM-CM5'!$M34,'CSIRO-Mk3-6-0'!$M34,'GFDL-ESM2M'!$M34,'GFDL-ESM2G'!$M34,'HadGEM2-ES'!$M34,'HadGEM2-CC'!$M34,inmcm4!$M34,'IPSL-CM5A-LR'!$M34,'IPSL-CM5A-MR'!$M34,'IPSL-MC5B-LR'!$M34,MIROC5!$M34,'MIROC-ESM'!$M34,'MIROC-ESM-CHEM'!$M34,'MRI-CGCM3'!$M34,'NorESM1-M'!$M34)</f>
        <v>0.14943707487335001</v>
      </c>
      <c r="K35" s="10">
        <f>MIN('bcc-csm-1'!$H34,'bcc-csm1-1-m'!$H34,'BNU-ESM'!$H34,CanESM2!$H34,CCSM4!$H34,'CNRM-CM5'!$H34,'CSIRO-Mk3-6-0'!$H34,'GFDL-ESM2M'!$H34,'GFDL-ESM2G'!$H34,'HadGEM2-ES'!$H34,'HadGEM2-CC'!$H34,inmcm4!$H34,'IPSL-CM5A-LR'!$H34,'IPSL-CM5A-MR'!$H34,'IPSL-MC5B-LR'!$H34,MIROC5!$H34,'MIROC-ESM'!$H34,'MIROC-ESM-CHEM'!$H34,'MRI-CGCM3'!$H34,'NorESM1-M'!$H34)</f>
        <v>8.5449040059999994</v>
      </c>
      <c r="L35" s="10">
        <f>MIN('bcc-csm-1'!$I34,'bcc-csm1-1-m'!$I34,'BNU-ESM'!$I34,CanESM2!$I34,CCSM4!$I34,'CNRM-CM5'!$I34,'CSIRO-Mk3-6-0'!$I34,'GFDL-ESM2M'!$I34,'GFDL-ESM2G'!$I34,'HadGEM2-ES'!$I34,'HadGEM2-CC'!$I34,inmcm4!$I34,'IPSL-CM5A-LR'!$I34,'IPSL-CM5A-MR'!$I34,'IPSL-MC5B-LR'!$I34,MIROC5!$I34,'MIROC-ESM'!$I34,'MIROC-ESM-CHEM'!$I34,'MRI-CGCM3'!$I34,'NorESM1-M'!$I34)</f>
        <v>-16.015204950000001</v>
      </c>
      <c r="M35" s="51">
        <f>MIN('bcc-csm-1'!$J34,'bcc-csm1-1-m'!$J34,'BNU-ESM'!$J34,CanESM2!$J34,CCSM4!$J34,'CNRM-CM5'!$J34,'CSIRO-Mk3-6-0'!$J34,'GFDL-ESM2M'!$J34,'GFDL-ESM2G'!$J34,'HadGEM2-ES'!$J34,'HadGEM2-CC'!$J34,inmcm4!$J34,'IPSL-CM5A-LR'!$J34,'IPSL-CM5A-MR'!$J34,'IPSL-MC5B-LR'!$J34,MIROC5!$J34,'MIROC-ESM'!$J34,'MIROC-ESM-CHEM'!$J34,'MRI-CGCM3'!$J34,'NorESM1-M'!$J34)</f>
        <v>-0.1016787588</v>
      </c>
      <c r="N35" s="10">
        <f>MIN('bcc-csm-1'!$K34,'bcc-csm1-1-m'!$K34,'BNU-ESM'!$K34,CanESM2!$K34,CCSM4!$K34,'CNRM-CM5'!$K34,'CSIRO-Mk3-6-0'!$K34,'GFDL-ESM2M'!$K34,'GFDL-ESM2G'!$K34,'HadGEM2-ES'!$K34,'HadGEM2-CC'!$K34,inmcm4!$K34,'IPSL-CM5A-LR'!$K34,'IPSL-CM5A-MR'!$K34,'IPSL-MC5B-LR'!$K34,MIROC5!$K34,'MIROC-ESM'!$K34,'MIROC-ESM-CHEM'!$K34,'MRI-CGCM3'!$K34,'NorESM1-M'!$K34)</f>
        <v>114.2225432</v>
      </c>
      <c r="O35" s="10">
        <f>MIN('bcc-csm-1'!$L34,'bcc-csm1-1-m'!$L34,'BNU-ESM'!$L34,CanESM2!$L34,CCSM4!$L34,'CNRM-CM5'!$L34,'CSIRO-Mk3-6-0'!$L34,'GFDL-ESM2M'!$L34,'GFDL-ESM2G'!$L34,'HadGEM2-ES'!$L34,'HadGEM2-CC'!$L34,inmcm4!$L34,'IPSL-CM5A-LR'!$L34,'IPSL-CM5A-MR'!$L34,'IPSL-MC5B-LR'!$L34,MIROC5!$L34,'MIROC-ESM'!$L34,'MIROC-ESM-CHEM'!$L34,'MRI-CGCM3'!$L34,'NorESM1-M'!$L34)</f>
        <v>-1.496550322</v>
      </c>
      <c r="P35" s="51">
        <f>MIN('bcc-csm-1'!$M34,'bcc-csm1-1-m'!$M34,'BNU-ESM'!$M34,CanESM2!$M34,CCSM4!$M34,'CNRM-CM5'!$M34,'CSIRO-Mk3-6-0'!$M34,'GFDL-ESM2M'!$M34,'GFDL-ESM2G'!$M34,'HadGEM2-ES'!$M34,'HadGEM2-CC'!$M34,inmcm4!$M34,'IPSL-CM5A-LR'!$M34,'IPSL-CM5A-MR'!$M34,'IPSL-MC5B-LR'!$M34,MIROC5!$M34,'MIROC-ESM'!$M34,'MIROC-ESM-CHEM'!$M34,'MRI-CGCM3'!$M34,'NorESM1-M'!$M34)</f>
        <v>-3.9120970429999999E-2</v>
      </c>
      <c r="Q35" s="10">
        <f>MAX('bcc-csm-1'!$H34,'bcc-csm1-1-m'!$H34,'BNU-ESM'!$H34,CanESM2!$H34,CCSM4!$H34,'CNRM-CM5'!$H34,'CSIRO-Mk3-6-0'!$H34,'GFDL-ESM2M'!$H34,'GFDL-ESM2G'!$H34,'HadGEM2-ES'!$H34,'HadGEM2-CC'!$H34,inmcm4!$H34,'IPSL-CM5A-LR'!$H34,'IPSL-CM5A-MR'!$H34,'IPSL-MC5B-LR'!$H34,MIROC5!$H34,'MIROC-ESM'!$H34,'MIROC-ESM-CHEM'!$H34,'MRI-CGCM3'!$H34,'NorESM1-M'!$H34)</f>
        <v>311.72930129999997</v>
      </c>
      <c r="R35" s="10">
        <f>MAX('bcc-csm-1'!$I34,'bcc-csm1-1-m'!$I34,'BNU-ESM'!$I34,CanESM2!$I34,CCSM4!$I34,'CNRM-CM5'!$I34,'CSIRO-Mk3-6-0'!$I34,'GFDL-ESM2M'!$I34,'GFDL-ESM2G'!$I34,'HadGEM2-ES'!$I34,'HadGEM2-CC'!$I34,inmcm4!$I34,'IPSL-CM5A-LR'!$I34,'IPSL-CM5A-MR'!$I34,'IPSL-MC5B-LR'!$I34,MIROC5!$I34,'MIROC-ESM'!$I34,'MIROC-ESM-CHEM'!$I34,'MRI-CGCM3'!$I34,'NorESM1-M'!$I34)</f>
        <v>75.351253369999995</v>
      </c>
      <c r="S35" s="51">
        <f>MAX('bcc-csm-1'!$J34,'bcc-csm1-1-m'!$J34,'BNU-ESM'!$J34,CanESM2!$J34,CCSM4!$J34,'CNRM-CM5'!$J34,'CSIRO-Mk3-6-0'!$J34,'GFDL-ESM2M'!$J34,'GFDL-ESM2G'!$J34,'HadGEM2-ES'!$J34,'HadGEM2-CC'!$J34,inmcm4!$J34,'IPSL-CM5A-LR'!$J34,'IPSL-CM5A-MR'!$J34,'IPSL-MC5B-LR'!$J34,MIROC5!$J34,'MIROC-ESM'!$J34,'MIROC-ESM-CHEM'!$J34,'MRI-CGCM3'!$J34,'NorESM1-M'!$J34)</f>
        <v>0.18168710199999999</v>
      </c>
      <c r="T35" s="10">
        <f>MAX('bcc-csm-1'!$K34,'bcc-csm1-1-m'!$K34,'BNU-ESM'!$K34,CanESM2!$K34,CCSM4!$K34,'CNRM-CM5'!$K34,'CSIRO-Mk3-6-0'!$K34,'GFDL-ESM2M'!$K34,'GFDL-ESM2G'!$K34,'HadGEM2-ES'!$K34,'HadGEM2-CC'!$K34,inmcm4!$K34,'IPSL-CM5A-LR'!$K34,'IPSL-CM5A-MR'!$K34,'IPSL-MC5B-LR'!$K34,MIROC5!$K34,'MIROC-ESM'!$K34,'MIROC-ESM-CHEM'!$K34,'MRI-CGCM3'!$K34,'NorESM1-M'!$K34)</f>
        <v>500.70251999999999</v>
      </c>
      <c r="U35" s="10">
        <f>MAX('bcc-csm-1'!$L34,'bcc-csm1-1-m'!$L34,'BNU-ESM'!$L34,CanESM2!$L34,CCSM4!$L34,'CNRM-CM5'!$L34,'CSIRO-Mk3-6-0'!$L34,'GFDL-ESM2M'!$L34,'GFDL-ESM2G'!$L34,'HadGEM2-ES'!$L34,'HadGEM2-CC'!$L34,inmcm4!$L34,'IPSL-CM5A-LR'!$L34,'IPSL-CM5A-MR'!$L34,'IPSL-MC5B-LR'!$L34,MIROC5!$L34,'MIROC-ESM'!$L34,'MIROC-ESM-CHEM'!$L34,'MRI-CGCM3'!$L34,'NorESM1-M'!$L34)</f>
        <v>156.96759750000001</v>
      </c>
      <c r="V35" s="51">
        <f>MAX('bcc-csm-1'!$M34,'bcc-csm1-1-m'!$M34,'BNU-ESM'!$M34,CanESM2!$M34,CCSM4!$M34,'CNRM-CM5'!$M34,'CSIRO-Mk3-6-0'!$M34,'GFDL-ESM2M'!$M34,'GFDL-ESM2G'!$M34,'HadGEM2-ES'!$M34,'HadGEM2-CC'!$M34,inmcm4!$M34,'IPSL-CM5A-LR'!$M34,'IPSL-CM5A-MR'!$M34,'IPSL-MC5B-LR'!$M34,MIROC5!$M34,'MIROC-ESM'!$M34,'MIROC-ESM-CHEM'!$M34,'MRI-CGCM3'!$M34,'NorESM1-M'!$M34)</f>
        <v>0.3438542691</v>
      </c>
      <c r="W35" s="10">
        <f>STDEV('bcc-csm-1'!$H34,'bcc-csm1-1-m'!$H34,'BNU-ESM'!$H34,CanESM2!$H34,CCSM4!$H34,'CNRM-CM5'!$H34,'CSIRO-Mk3-6-0'!$H34,'GFDL-ESM2M'!$H34,'GFDL-ESM2G'!$H34,'HadGEM2-ES'!$H34,'HadGEM2-CC'!$H34,inmcm4!$H34,'IPSL-CM5A-LR'!$H34,'IPSL-CM5A-MR'!$H34,'IPSL-MC5B-LR'!$H34,MIROC5!$H34,'MIROC-ESM'!$H34,'MIROC-ESM-CHEM'!$H34,'MRI-CGCM3'!$H34,'NorESM1-M'!$H34)</f>
        <v>79.854814877086724</v>
      </c>
      <c r="X35" s="10">
        <f>STDEV('bcc-csm-1'!$I34,'bcc-csm1-1-m'!$I34,'BNU-ESM'!$I34,CanESM2!$I34,CCSM4!$I34,'CNRM-CM5'!$I34,'CSIRO-Mk3-6-0'!$I34,'GFDL-ESM2M'!$I34,'GFDL-ESM2G'!$I34,'HadGEM2-ES'!$I34,'HadGEM2-CC'!$I34,inmcm4!$I34,'IPSL-CM5A-LR'!$I34,'IPSL-CM5A-MR'!$I34,'IPSL-MC5B-LR'!$I34,MIROC5!$I34,'MIROC-ESM'!$I34,'MIROC-ESM-CHEM'!$I34,'MRI-CGCM3'!$I34,'NorESM1-M'!$I34)</f>
        <v>22.214413212022915</v>
      </c>
      <c r="Y35" s="51">
        <f>STDEV('bcc-csm-1'!$J34,'bcc-csm1-1-m'!$J34,'BNU-ESM'!$J34,CanESM2!$J34,CCSM4!$J34,'CNRM-CM5'!$J34,'CSIRO-Mk3-6-0'!$J34,'GFDL-ESM2M'!$J34,'GFDL-ESM2G'!$J34,'HadGEM2-ES'!$J34,'HadGEM2-CC'!$J34,inmcm4!$J34,'IPSL-CM5A-LR'!$J34,'IPSL-CM5A-MR'!$J34,'IPSL-MC5B-LR'!$J34,MIROC5!$J34,'MIROC-ESM'!$J34,'MIROC-ESM-CHEM'!$J34,'MRI-CGCM3'!$J34,'NorESM1-M'!$J34)</f>
        <v>6.0120351926731569E-2</v>
      </c>
      <c r="Z35" s="10">
        <f>STDEV('bcc-csm-1'!$K34,'bcc-csm1-1-m'!$K34,'BNU-ESM'!$K34,CanESM2!$K34,CCSM4!$K34,'CNRM-CM5'!$K34,'CSIRO-Mk3-6-0'!$K34,'GFDL-ESM2M'!$K34,'GFDL-ESM2G'!$K34,'HadGEM2-ES'!$K34,'HadGEM2-CC'!$K34,inmcm4!$K34,'IPSL-CM5A-LR'!$K34,'IPSL-CM5A-MR'!$K34,'IPSL-MC5B-LR'!$K34,MIROC5!$K34,'MIROC-ESM'!$K34,'MIROC-ESM-CHEM'!$K34,'MRI-CGCM3'!$K34,'NorESM1-M'!$K34)</f>
        <v>120.96946959282306</v>
      </c>
      <c r="AA35" s="10">
        <f>STDEV('bcc-csm-1'!$L34,'bcc-csm1-1-m'!$L34,'BNU-ESM'!$L34,CanESM2!$L34,CCSM4!$L34,'CNRM-CM5'!$L34,'CSIRO-Mk3-6-0'!$L34,'GFDL-ESM2M'!$L34,'GFDL-ESM2G'!$L34,'HadGEM2-ES'!$L34,'HadGEM2-CC'!$L34,inmcm4!$L34,'IPSL-CM5A-LR'!$L34,'IPSL-CM5A-MR'!$L34,'IPSL-MC5B-LR'!$L34,MIROC5!$L34,'MIROC-ESM'!$L34,'MIROC-ESM-CHEM'!$L34,'MRI-CGCM3'!$L34,'NorESM1-M'!$L34)</f>
        <v>45.981420146972489</v>
      </c>
      <c r="AB35" s="51">
        <f>STDEV('bcc-csm-1'!$M34,'bcc-csm1-1-m'!$M34,'BNU-ESM'!$M34,CanESM2!$M34,CCSM4!$M34,'CNRM-CM5'!$M34,'CSIRO-Mk3-6-0'!$M34,'GFDL-ESM2M'!$M34,'GFDL-ESM2G'!$M34,'HadGEM2-ES'!$M34,'HadGEM2-CC'!$M34,inmcm4!$M34,'IPSL-CM5A-LR'!$M34,'IPSL-CM5A-MR'!$M34,'IPSL-MC5B-LR'!$M34,MIROC5!$M34,'MIROC-ESM'!$M34,'MIROC-ESM-CHEM'!$M34,'MRI-CGCM3'!$M34,'NorESM1-M'!$M34)</f>
        <v>9.9103943096185004E-2</v>
      </c>
      <c r="AC35" s="10">
        <f t="shared" ref="AC35:AH35" si="78">E35-(3*W35)</f>
        <v>-52.615003327960153</v>
      </c>
      <c r="AD35" s="10">
        <f t="shared" si="78"/>
        <v>-24.419641595468754</v>
      </c>
      <c r="AE35" s="51">
        <f t="shared" si="78"/>
        <v>-0.10452484954169472</v>
      </c>
      <c r="AF35" s="10">
        <f t="shared" si="78"/>
        <v>-51.034376718469161</v>
      </c>
      <c r="AG35" s="10">
        <f t="shared" si="78"/>
        <v>-57.57996155006748</v>
      </c>
      <c r="AH35" s="54">
        <f t="shared" si="78"/>
        <v>-0.14787475441520503</v>
      </c>
      <c r="AI35" s="10">
        <f t="shared" ref="AI35:AN35" si="79">E35+(3*W35)</f>
        <v>426.51388593456022</v>
      </c>
      <c r="AJ35" s="10">
        <f t="shared" si="79"/>
        <v>108.86683767666872</v>
      </c>
      <c r="AK35" s="54">
        <f t="shared" si="79"/>
        <v>0.25619726201869469</v>
      </c>
      <c r="AL35" s="10">
        <f t="shared" si="79"/>
        <v>674.78244083846914</v>
      </c>
      <c r="AM35" s="10">
        <f t="shared" si="79"/>
        <v>218.30855933176747</v>
      </c>
      <c r="AN35" s="54">
        <f t="shared" si="79"/>
        <v>0.44674890416190505</v>
      </c>
      <c r="AO35" s="10">
        <f>AVERAGE('bcc-csm-1'!$E34,'bcc-csm1-1-m'!$E34,'BNU-ESM'!$E34,CanESM2!$E34,CCSM4!$E34,'CNRM-CM5'!$E34,'CSIRO-Mk3-6-0'!$E34,'GFDL-ESM2M'!$E34,'GFDL-ESM2G'!$E34,'HadGEM2-ES'!$E34,'HadGEM2-CC'!$E34,inmcm4!$E34,'IPSL-CM5A-LR'!$E34,'IPSL-CM5A-MR'!$E34,'IPSL-MC5B-LR'!$E34,MIROC5!$E34,'MIROC-ESM'!$E34,'MIROC-ESM-CHEM'!$E34,'MRI-CGCM3'!$E34,'NorESM1-M'!$E34)</f>
        <v>1400.9167136000001</v>
      </c>
      <c r="AP35" s="10">
        <f>AVERAGE('bcc-csm-1'!$F34,'bcc-csm1-1-m'!$F34,'BNU-ESM'!$F34,CanESM2!$F34,CCSM4!$F34,'CNRM-CM5'!$F34,'CSIRO-Mk3-6-0'!$F34,'GFDL-ESM2M'!$F34,'GFDL-ESM2G'!$F34,'HadGEM2-ES'!$F34,'HadGEM2-CC'!$F34,inmcm4!$F34,'IPSL-CM5A-LR'!$F34,'IPSL-CM5A-MR'!$F34,'IPSL-MC5B-LR'!$F34,MIROC5!$F34,'MIROC-ESM'!$F34,'MIROC-ESM-CHEM'!$F34,'MRI-CGCM3'!$F34,'NorESM1-M'!$F34)</f>
        <v>58.778871447999997</v>
      </c>
      <c r="AQ35" s="17">
        <f>AVERAGE('bcc-csm-1'!$G34,'bcc-csm1-1-m'!$G34,'BNU-ESM'!$G34,CanESM2!$G34,CCSM4!$G34,'CNRM-CM5'!$G34,'CSIRO-Mk3-6-0'!$G34,'GFDL-ESM2M'!$G34,'GFDL-ESM2G'!$G34,'HadGEM2-ES'!$G34,'HadGEM2-CC'!$G34,inmcm4!$G34,'IPSL-CM5A-LR'!$G34,'IPSL-CM5A-MR'!$G34,'IPSL-MC5B-LR'!$G34,MIROC5!$G34,'MIROC-ESM'!$G34,'MIROC-ESM-CHEM'!$G34,'MRI-CGCM3'!$G34,'NorESM1-M'!$G34)</f>
        <v>0.78765554820499994</v>
      </c>
      <c r="AR35" s="58">
        <f t="shared" si="12"/>
        <v>0.13344793411942918</v>
      </c>
      <c r="AS35" s="56">
        <f t="shared" si="13"/>
        <v>0.71834652487253026</v>
      </c>
      <c r="AT35" s="60">
        <f t="shared" si="14"/>
        <v>9.6280926873840045E-2</v>
      </c>
      <c r="AU35" s="56">
        <f t="shared" si="15"/>
        <v>0.22262139428586225</v>
      </c>
      <c r="AV35" s="56">
        <f t="shared" si="16"/>
        <v>1.3672310629840183</v>
      </c>
      <c r="AW35" s="60">
        <f t="shared" si="17"/>
        <v>0.18972389036540707</v>
      </c>
    </row>
    <row r="36" spans="1:49" ht="12.75" x14ac:dyDescent="0.35">
      <c r="A36" s="7" t="str">
        <f>IF(AND(B36='bcc-csm-1'!C35, B36='bcc-csm1-1-m'!C35,B36='BNU-ESM'!C35, B36=CanESM2!C35, B36=CCSM4!C35, B36='CNRM-CM5'!C35, B36='CSIRO-Mk3-6-0'!C35, B36='GFDL-ESM2M'!C35, B36='GFDL-ESM2G'!C35, B36='HadGEM2-ES'!C35, B36='HadGEM2-CC'!C35, B36=inmcm4!C35, B36='IPSL-CM5A-LR'!C35, B36='IPSL-CM5A-MR'!C35, B36='IPSL-MC5B-LR'!C35, B36=MIROC5!C35, B36='MIROC-ESM'!C35, B36='MIROC-ESM-CHEM'!C35, B36='MRI-CGCM3'!C35, B36='NorESM1-M'!C35), "Yes", "No")</f>
        <v>Yes</v>
      </c>
      <c r="B36" s="7">
        <v>27063</v>
      </c>
      <c r="C36" s="7" t="str">
        <f>VLOOKUP(B36, 'County name'!$A$2:$B$89, 2, FALSE)</f>
        <v>Jackson</v>
      </c>
      <c r="D36" s="8" t="s">
        <v>97</v>
      </c>
      <c r="E36" s="10">
        <f>AVERAGE('bcc-csm-1'!$H35,'bcc-csm1-1-m'!$H35,'BNU-ESM'!$H35,CanESM2!$H35,CCSM4!$H35,'CNRM-CM5'!$H35,'CSIRO-Mk3-6-0'!$H35,'GFDL-ESM2M'!$H35,'GFDL-ESM2G'!$H35,'HadGEM2-ES'!$H35,'HadGEM2-CC'!$H35,inmcm4!$H35,'IPSL-CM5A-LR'!$H35,'IPSL-CM5A-MR'!$H35,'IPSL-MC5B-LR'!$H35,MIROC5!$H35,'MIROC-ESM'!$H35,'MIROC-ESM-CHEM'!$H35,'MRI-CGCM3'!$H35,'NorESM1-M'!$H35)</f>
        <v>212.36727049149999</v>
      </c>
      <c r="F36" s="10">
        <f>AVERAGE('bcc-csm-1'!$I35,'bcc-csm1-1-m'!$I35,'BNU-ESM'!$I35,CanESM2!$I35,CCSM4!$I35,'CNRM-CM5'!$I35,'CSIRO-Mk3-6-0'!$I35,'GFDL-ESM2M'!$I35,'GFDL-ESM2G'!$I35,'HadGEM2-ES'!$I35,'HadGEM2-CC'!$I35,inmcm4!$I35,'IPSL-CM5A-LR'!$I35,'IPSL-CM5A-MR'!$I35,'IPSL-MC5B-LR'!$I35,MIROC5!$I35,'MIROC-ESM'!$I35,'MIROC-ESM-CHEM'!$I35,'MRI-CGCM3'!$I35,'NorESM1-M'!$I35)</f>
        <v>78.861492791250001</v>
      </c>
      <c r="G36" s="51">
        <f>AVERAGE('bcc-csm-1'!$J35,'bcc-csm1-1-m'!$J35,'BNU-ESM'!$J35,CanESM2!$J35,CCSM4!$J35,'CNRM-CM5'!$J35,'CSIRO-Mk3-6-0'!$J35,'GFDL-ESM2M'!$J35,'GFDL-ESM2G'!$J35,'HadGEM2-ES'!$J35,'HadGEM2-CC'!$J35,inmcm4!$J35,'IPSL-CM5A-LR'!$J35,'IPSL-CM5A-MR'!$J35,'IPSL-MC5B-LR'!$J35,MIROC5!$J35,'MIROC-ESM'!$J35,'MIROC-ESM-CHEM'!$J35,'MRI-CGCM3'!$J35,'NorESM1-M'!$J35)</f>
        <v>0.11233237207075</v>
      </c>
      <c r="H36" s="10">
        <f>AVERAGE('bcc-csm-1'!$K35,'bcc-csm1-1-m'!$K35,'BNU-ESM'!$K35,CanESM2!$K35,CCSM4!$K35,'CNRM-CM5'!$K35,'CSIRO-Mk3-6-0'!$K35,'GFDL-ESM2M'!$K35,'GFDL-ESM2G'!$K35,'HadGEM2-ES'!$K35,'HadGEM2-CC'!$K35,inmcm4!$K35,'IPSL-CM5A-LR'!$K35,'IPSL-CM5A-MR'!$K35,'IPSL-MC5B-LR'!$K35,MIROC5!$K35,'MIROC-ESM'!$K35,'MIROC-ESM-CHEM'!$K35,'MRI-CGCM3'!$K35,'NorESM1-M'!$K35)</f>
        <v>350.47117329999998</v>
      </c>
      <c r="I36" s="10">
        <f>AVERAGE('bcc-csm-1'!$L35,'bcc-csm1-1-m'!$L35,'BNU-ESM'!$L35,CanESM2!$L35,CCSM4!$L35,'CNRM-CM5'!$L35,'CSIRO-Mk3-6-0'!$L35,'GFDL-ESM2M'!$L35,'GFDL-ESM2G'!$L35,'HadGEM2-ES'!$L35,'HadGEM2-CC'!$L35,inmcm4!$L35,'IPSL-CM5A-LR'!$L35,'IPSL-CM5A-MR'!$L35,'IPSL-MC5B-LR'!$L35,MIROC5!$L35,'MIROC-ESM'!$L35,'MIROC-ESM-CHEM'!$L35,'MRI-CGCM3'!$L35,'NorESM1-M'!$L35)</f>
        <v>147.10427653549999</v>
      </c>
      <c r="J36" s="51">
        <f>AVERAGE('bcc-csm-1'!$M35,'bcc-csm1-1-m'!$M35,'BNU-ESM'!$M35,CanESM2!$M35,CCSM4!$M35,'CNRM-CM5'!$M35,'CSIRO-Mk3-6-0'!$M35,'GFDL-ESM2M'!$M35,'GFDL-ESM2G'!$M35,'HadGEM2-ES'!$M35,'HadGEM2-CC'!$M35,inmcm4!$M35,'IPSL-CM5A-LR'!$M35,'IPSL-CM5A-MR'!$M35,'IPSL-MC5B-LR'!$M35,MIROC5!$M35,'MIROC-ESM'!$M35,'MIROC-ESM-CHEM'!$M35,'MRI-CGCM3'!$M35,'NorESM1-M'!$M35)</f>
        <v>0.20931979882250001</v>
      </c>
      <c r="K36" s="10">
        <f>MIN('bcc-csm-1'!$H35,'bcc-csm1-1-m'!$H35,'BNU-ESM'!$H35,CanESM2!$H35,CCSM4!$H35,'CNRM-CM5'!$H35,'CSIRO-Mk3-6-0'!$H35,'GFDL-ESM2M'!$H35,'GFDL-ESM2G'!$H35,'HadGEM2-ES'!$H35,'HadGEM2-CC'!$H35,inmcm4!$H35,'IPSL-CM5A-LR'!$H35,'IPSL-CM5A-MR'!$H35,'IPSL-MC5B-LR'!$H35,MIROC5!$H35,'MIROC-ESM'!$H35,'MIROC-ESM-CHEM'!$H35,'MRI-CGCM3'!$H35,'NorESM1-M'!$H35)</f>
        <v>40.008064730000001</v>
      </c>
      <c r="L36" s="10">
        <f>MIN('bcc-csm-1'!$I35,'bcc-csm1-1-m'!$I35,'BNU-ESM'!$I35,CanESM2!$I35,CCSM4!$I35,'CNRM-CM5'!$I35,'CSIRO-Mk3-6-0'!$I35,'GFDL-ESM2M'!$I35,'GFDL-ESM2G'!$I35,'HadGEM2-ES'!$I35,'HadGEM2-CC'!$I35,inmcm4!$I35,'IPSL-CM5A-LR'!$I35,'IPSL-CM5A-MR'!$I35,'IPSL-MC5B-LR'!$I35,MIROC5!$I35,'MIROC-ESM'!$I35,'MIROC-ESM-CHEM'!$I35,'MRI-CGCM3'!$I35,'NorESM1-M'!$I35)</f>
        <v>-5.7850945950000003</v>
      </c>
      <c r="M36" s="51">
        <f>MIN('bcc-csm-1'!$J35,'bcc-csm1-1-m'!$J35,'BNU-ESM'!$J35,CanESM2!$J35,CCSM4!$J35,'CNRM-CM5'!$J35,'CSIRO-Mk3-6-0'!$J35,'GFDL-ESM2M'!$J35,'GFDL-ESM2G'!$J35,'HadGEM2-ES'!$J35,'HadGEM2-CC'!$J35,inmcm4!$J35,'IPSL-CM5A-LR'!$J35,'IPSL-CM5A-MR'!$J35,'IPSL-MC5B-LR'!$J35,MIROC5!$J35,'MIROC-ESM'!$J35,'MIROC-ESM-CHEM'!$J35,'MRI-CGCM3'!$J35,'NorESM1-M'!$J35)</f>
        <v>-5.9444100229999998E-2</v>
      </c>
      <c r="N36" s="10">
        <f>MIN('bcc-csm-1'!$K35,'bcc-csm1-1-m'!$K35,'BNU-ESM'!$K35,CanESM2!$K35,CCSM4!$K35,'CNRM-CM5'!$K35,'CSIRO-Mk3-6-0'!$K35,'GFDL-ESM2M'!$K35,'GFDL-ESM2G'!$K35,'HadGEM2-ES'!$K35,'HadGEM2-CC'!$K35,inmcm4!$K35,'IPSL-CM5A-LR'!$K35,'IPSL-CM5A-MR'!$K35,'IPSL-MC5B-LR'!$K35,MIROC5!$K35,'MIROC-ESM'!$K35,'MIROC-ESM-CHEM'!$K35,'MRI-CGCM3'!$K35,'NorESM1-M'!$K35)</f>
        <v>122.48411230000001</v>
      </c>
      <c r="O36" s="10">
        <f>MIN('bcc-csm-1'!$L35,'bcc-csm1-1-m'!$L35,'BNU-ESM'!$L35,CanESM2!$L35,CCSM4!$L35,'CNRM-CM5'!$L35,'CSIRO-Mk3-6-0'!$L35,'GFDL-ESM2M'!$L35,'GFDL-ESM2G'!$L35,'HadGEM2-ES'!$L35,'HadGEM2-CC'!$L35,inmcm4!$L35,'IPSL-CM5A-LR'!$L35,'IPSL-CM5A-MR'!$L35,'IPSL-MC5B-LR'!$L35,MIROC5!$L35,'MIROC-ESM'!$L35,'MIROC-ESM-CHEM'!$L35,'MRI-CGCM3'!$L35,'NorESM1-M'!$L35)</f>
        <v>33.79327559</v>
      </c>
      <c r="P36" s="51">
        <f>MIN('bcc-csm-1'!$M35,'bcc-csm1-1-m'!$M35,'BNU-ESM'!$M35,CanESM2!$M35,CCSM4!$M35,'CNRM-CM5'!$M35,'CSIRO-Mk3-6-0'!$M35,'GFDL-ESM2M'!$M35,'GFDL-ESM2G'!$M35,'HadGEM2-ES'!$M35,'HadGEM2-CC'!$M35,inmcm4!$M35,'IPSL-CM5A-LR'!$M35,'IPSL-CM5A-MR'!$M35,'IPSL-MC5B-LR'!$M35,MIROC5!$M35,'MIROC-ESM'!$M35,'MIROC-ESM-CHEM'!$M35,'MRI-CGCM3'!$M35,'NorESM1-M'!$M35)</f>
        <v>1.494899157E-2</v>
      </c>
      <c r="Q36" s="10">
        <f>MAX('bcc-csm-1'!$H35,'bcc-csm1-1-m'!$H35,'BNU-ESM'!$H35,CanESM2!$H35,CCSM4!$H35,'CNRM-CM5'!$H35,'CSIRO-Mk3-6-0'!$H35,'GFDL-ESM2M'!$H35,'GFDL-ESM2G'!$H35,'HadGEM2-ES'!$H35,'HadGEM2-CC'!$H35,inmcm4!$H35,'IPSL-CM5A-LR'!$H35,'IPSL-CM5A-MR'!$H35,'IPSL-MC5B-LR'!$H35,MIROC5!$H35,'MIROC-ESM'!$H35,'MIROC-ESM-CHEM'!$H35,'MRI-CGCM3'!$H35,'NorESM1-M'!$H35)</f>
        <v>343.99805309999999</v>
      </c>
      <c r="R36" s="10">
        <f>MAX('bcc-csm-1'!$I35,'bcc-csm1-1-m'!$I35,'BNU-ESM'!$I35,CanESM2!$I35,CCSM4!$I35,'CNRM-CM5'!$I35,'CSIRO-Mk3-6-0'!$I35,'GFDL-ESM2M'!$I35,'GFDL-ESM2G'!$I35,'HadGEM2-ES'!$I35,'HadGEM2-CC'!$I35,inmcm4!$I35,'IPSL-CM5A-LR'!$I35,'IPSL-CM5A-MR'!$I35,'IPSL-MC5B-LR'!$I35,MIROC5!$I35,'MIROC-ESM'!$I35,'MIROC-ESM-CHEM'!$I35,'MRI-CGCM3'!$I35,'NorESM1-M'!$I35)</f>
        <v>146.20987969999999</v>
      </c>
      <c r="S36" s="51">
        <f>MAX('bcc-csm-1'!$J35,'bcc-csm1-1-m'!$J35,'BNU-ESM'!$J35,CanESM2!$J35,CCSM4!$J35,'CNRM-CM5'!$J35,'CSIRO-Mk3-6-0'!$J35,'GFDL-ESM2M'!$J35,'GFDL-ESM2G'!$J35,'HadGEM2-ES'!$J35,'HadGEM2-CC'!$J35,inmcm4!$J35,'IPSL-CM5A-LR'!$J35,'IPSL-CM5A-MR'!$J35,'IPSL-MC5B-LR'!$J35,MIROC5!$J35,'MIROC-ESM'!$J35,'MIROC-ESM-CHEM'!$J35,'MRI-CGCM3'!$J35,'NorESM1-M'!$J35)</f>
        <v>0.26769982869999998</v>
      </c>
      <c r="T36" s="10">
        <f>MAX('bcc-csm-1'!$K35,'bcc-csm1-1-m'!$K35,'BNU-ESM'!$K35,CanESM2!$K35,CCSM4!$K35,'CNRM-CM5'!$K35,'CSIRO-Mk3-6-0'!$K35,'GFDL-ESM2M'!$K35,'GFDL-ESM2G'!$K35,'HadGEM2-ES'!$K35,'HadGEM2-CC'!$K35,inmcm4!$K35,'IPSL-CM5A-LR'!$K35,'IPSL-CM5A-MR'!$K35,'IPSL-MC5B-LR'!$K35,MIROC5!$K35,'MIROC-ESM'!$K35,'MIROC-ESM-CHEM'!$K35,'MRI-CGCM3'!$K35,'NorESM1-M'!$K35)</f>
        <v>516.80629980000003</v>
      </c>
      <c r="U36" s="10">
        <f>MAX('bcc-csm-1'!$L35,'bcc-csm1-1-m'!$L35,'BNU-ESM'!$L35,CanESM2!$L35,CCSM4!$L35,'CNRM-CM5'!$L35,'CSIRO-Mk3-6-0'!$L35,'GFDL-ESM2M'!$L35,'GFDL-ESM2G'!$L35,'HadGEM2-ES'!$L35,'HadGEM2-CC'!$L35,inmcm4!$L35,'IPSL-CM5A-LR'!$L35,'IPSL-CM5A-MR'!$L35,'IPSL-MC5B-LR'!$L35,MIROC5!$L35,'MIROC-ESM'!$L35,'MIROC-ESM-CHEM'!$L35,'MRI-CGCM3'!$L35,'NorESM1-M'!$L35)</f>
        <v>237.44321859999999</v>
      </c>
      <c r="V36" s="51">
        <f>MAX('bcc-csm-1'!$M35,'bcc-csm1-1-m'!$M35,'BNU-ESM'!$M35,CanESM2!$M35,CCSM4!$M35,'CNRM-CM5'!$M35,'CSIRO-Mk3-6-0'!$M35,'GFDL-ESM2M'!$M35,'GFDL-ESM2G'!$M35,'HadGEM2-ES'!$M35,'HadGEM2-CC'!$M35,inmcm4!$M35,'IPSL-CM5A-LR'!$M35,'IPSL-CM5A-MR'!$M35,'IPSL-MC5B-LR'!$M35,MIROC5!$M35,'MIROC-ESM'!$M35,'MIROC-ESM-CHEM'!$M35,'MRI-CGCM3'!$M35,'NorESM1-M'!$M35)</f>
        <v>0.40376148769999998</v>
      </c>
      <c r="W36" s="10">
        <f>STDEV('bcc-csm-1'!$H35,'bcc-csm1-1-m'!$H35,'BNU-ESM'!$H35,CanESM2!$H35,CCSM4!$H35,'CNRM-CM5'!$H35,'CSIRO-Mk3-6-0'!$H35,'GFDL-ESM2M'!$H35,'GFDL-ESM2G'!$H35,'HadGEM2-ES'!$H35,'HadGEM2-CC'!$H35,inmcm4!$H35,'IPSL-CM5A-LR'!$H35,'IPSL-CM5A-MR'!$H35,'IPSL-MC5B-LR'!$H35,MIROC5!$H35,'MIROC-ESM'!$H35,'MIROC-ESM-CHEM'!$H35,'MRI-CGCM3'!$H35,'NorESM1-M'!$H35)</f>
        <v>75.503796370692015</v>
      </c>
      <c r="X36" s="10">
        <f>STDEV('bcc-csm-1'!$I35,'bcc-csm1-1-m'!$I35,'BNU-ESM'!$I35,CanESM2!$I35,CCSM4!$I35,'CNRM-CM5'!$I35,'CSIRO-Mk3-6-0'!$I35,'GFDL-ESM2M'!$I35,'GFDL-ESM2G'!$I35,'HadGEM2-ES'!$I35,'HadGEM2-CC'!$I35,inmcm4!$I35,'IPSL-CM5A-LR'!$I35,'IPSL-CM5A-MR'!$I35,'IPSL-MC5B-LR'!$I35,MIROC5!$I35,'MIROC-ESM'!$I35,'MIROC-ESM-CHEM'!$I35,'MRI-CGCM3'!$I35,'NorESM1-M'!$I35)</f>
        <v>36.244428714170205</v>
      </c>
      <c r="Y36" s="51">
        <f>STDEV('bcc-csm-1'!$J35,'bcc-csm1-1-m'!$J35,'BNU-ESM'!$J35,CanESM2!$J35,CCSM4!$J35,'CNRM-CM5'!$J35,'CSIRO-Mk3-6-0'!$J35,'GFDL-ESM2M'!$J35,'GFDL-ESM2G'!$J35,'HadGEM2-ES'!$J35,'HadGEM2-CC'!$J35,inmcm4!$J35,'IPSL-CM5A-LR'!$J35,'IPSL-CM5A-MR'!$J35,'IPSL-MC5B-LR'!$J35,MIROC5!$J35,'MIROC-ESM'!$J35,'MIROC-ESM-CHEM'!$J35,'MRI-CGCM3'!$J35,'NorESM1-M'!$J35)</f>
        <v>8.2850779018767126E-2</v>
      </c>
      <c r="Z36" s="10">
        <f>STDEV('bcc-csm-1'!$K35,'bcc-csm1-1-m'!$K35,'BNU-ESM'!$K35,CanESM2!$K35,CCSM4!$K35,'CNRM-CM5'!$K35,'CSIRO-Mk3-6-0'!$K35,'GFDL-ESM2M'!$K35,'GFDL-ESM2G'!$K35,'HadGEM2-ES'!$K35,'HadGEM2-CC'!$K35,inmcm4!$K35,'IPSL-CM5A-LR'!$K35,'IPSL-CM5A-MR'!$K35,'IPSL-MC5B-LR'!$K35,MIROC5!$K35,'MIROC-ESM'!$K35,'MIROC-ESM-CHEM'!$K35,'MRI-CGCM3'!$K35,'NorESM1-M'!$K35)</f>
        <v>123.44672165458617</v>
      </c>
      <c r="AA36" s="10">
        <f>STDEV('bcc-csm-1'!$L35,'bcc-csm1-1-m'!$L35,'BNU-ESM'!$L35,CanESM2!$L35,CCSM4!$L35,'CNRM-CM5'!$L35,'CSIRO-Mk3-6-0'!$L35,'GFDL-ESM2M'!$L35,'GFDL-ESM2G'!$L35,'HadGEM2-ES'!$L35,'HadGEM2-CC'!$L35,inmcm4!$L35,'IPSL-CM5A-LR'!$L35,'IPSL-CM5A-MR'!$L35,'IPSL-MC5B-LR'!$L35,MIROC5!$L35,'MIROC-ESM'!$L35,'MIROC-ESM-CHEM'!$L35,'MRI-CGCM3'!$L35,'NorESM1-M'!$L35)</f>
        <v>61.167745978449737</v>
      </c>
      <c r="AB36" s="51">
        <f>STDEV('bcc-csm-1'!$M35,'bcc-csm1-1-m'!$M35,'BNU-ESM'!$M35,CanESM2!$M35,CCSM4!$M35,'CNRM-CM5'!$M35,'CSIRO-Mk3-6-0'!$M35,'GFDL-ESM2M'!$M35,'GFDL-ESM2G'!$M35,'HadGEM2-ES'!$M35,'HadGEM2-CC'!$M35,inmcm4!$M35,'IPSL-CM5A-LR'!$M35,'IPSL-CM5A-MR'!$M35,'IPSL-MC5B-LR'!$M35,MIROC5!$M35,'MIROC-ESM'!$M35,'MIROC-ESM-CHEM'!$M35,'MRI-CGCM3'!$M35,'NorESM1-M'!$M35)</f>
        <v>0.11387702105338046</v>
      </c>
      <c r="AC36" s="10">
        <f t="shared" ref="AC36:AH36" si="80">E36-(3*W36)</f>
        <v>-14.144118620576052</v>
      </c>
      <c r="AD36" s="10">
        <f t="shared" si="80"/>
        <v>-29.871793351260621</v>
      </c>
      <c r="AE36" s="51">
        <f t="shared" si="80"/>
        <v>-0.13621996498555136</v>
      </c>
      <c r="AF36" s="10">
        <f t="shared" si="80"/>
        <v>-19.86899166375855</v>
      </c>
      <c r="AG36" s="10">
        <f t="shared" si="80"/>
        <v>-36.398961399849213</v>
      </c>
      <c r="AH36" s="54">
        <f t="shared" si="80"/>
        <v>-0.13231126433764134</v>
      </c>
      <c r="AI36" s="10">
        <f t="shared" ref="AI36:AN36" si="81">E36+(3*W36)</f>
        <v>438.87865960357601</v>
      </c>
      <c r="AJ36" s="10">
        <f t="shared" si="81"/>
        <v>187.59477893376061</v>
      </c>
      <c r="AK36" s="54">
        <f t="shared" si="81"/>
        <v>0.3608847091270514</v>
      </c>
      <c r="AL36" s="10">
        <f t="shared" si="81"/>
        <v>720.81133826375844</v>
      </c>
      <c r="AM36" s="10">
        <f t="shared" si="81"/>
        <v>330.6075144708492</v>
      </c>
      <c r="AN36" s="54">
        <f t="shared" si="81"/>
        <v>0.55095086198264132</v>
      </c>
      <c r="AO36" s="10">
        <f>AVERAGE('bcc-csm-1'!$E35,'bcc-csm1-1-m'!$E35,'BNU-ESM'!$E35,CanESM2!$E35,CCSM4!$E35,'CNRM-CM5'!$E35,'CSIRO-Mk3-6-0'!$E35,'GFDL-ESM2M'!$E35,'GFDL-ESM2G'!$E35,'HadGEM2-ES'!$E35,'HadGEM2-CC'!$E35,inmcm4!$E35,'IPSL-CM5A-LR'!$E35,'IPSL-CM5A-MR'!$E35,'IPSL-MC5B-LR'!$E35,MIROC5!$E35,'MIROC-ESM'!$E35,'MIROC-ESM-CHEM'!$E35,'MRI-CGCM3'!$E35,'NorESM1-M'!$E35)</f>
        <v>1823.9485574999999</v>
      </c>
      <c r="AP36" s="10">
        <f>AVERAGE('bcc-csm-1'!$F35,'bcc-csm1-1-m'!$F35,'BNU-ESM'!$F35,CanESM2!$F35,CCSM4!$F35,'CNRM-CM5'!$F35,'CSIRO-Mk3-6-0'!$F35,'GFDL-ESM2M'!$F35,'GFDL-ESM2G'!$F35,'HadGEM2-ES'!$F35,'HadGEM2-CC'!$F35,inmcm4!$F35,'IPSL-CM5A-LR'!$F35,'IPSL-CM5A-MR'!$F35,'IPSL-MC5B-LR'!$F35,MIROC5!$F35,'MIROC-ESM'!$F35,'MIROC-ESM-CHEM'!$F35,'MRI-CGCM3'!$F35,'NorESM1-M'!$F35)</f>
        <v>130.16262775599998</v>
      </c>
      <c r="AQ36" s="17">
        <f>AVERAGE('bcc-csm-1'!$G35,'bcc-csm1-1-m'!$G35,'BNU-ESM'!$G35,CanESM2!$G35,CCSM4!$G35,'CNRM-CM5'!$G35,'CSIRO-Mk3-6-0'!$G35,'GFDL-ESM2M'!$G35,'GFDL-ESM2G'!$G35,'HadGEM2-ES'!$G35,'HadGEM2-CC'!$G35,inmcm4!$G35,'IPSL-CM5A-LR'!$G35,'IPSL-CM5A-MR'!$G35,'IPSL-MC5B-LR'!$G35,MIROC5!$G35,'MIROC-ESM'!$G35,'MIROC-ESM-CHEM'!$G35,'MRI-CGCM3'!$G35,'NorESM1-M'!$G35)</f>
        <v>0.92531109548000001</v>
      </c>
      <c r="AR36" s="58">
        <f t="shared" ref="AR36:AR67" si="82">E36/AO36</f>
        <v>0.11643270837779646</v>
      </c>
      <c r="AS36" s="56">
        <f t="shared" ref="AS36:AS67" si="83">F36/AP36</f>
        <v>0.60586893604423875</v>
      </c>
      <c r="AT36" s="60">
        <f t="shared" ref="AT36:AT67" si="84">G36/AQ36</f>
        <v>0.12139957320243545</v>
      </c>
      <c r="AU36" s="56">
        <f t="shared" ref="AU36:AU67" si="85">H36/AO36</f>
        <v>0.19214970282954374</v>
      </c>
      <c r="AV36" s="56">
        <f t="shared" ref="AV36:AV67" si="86">I36/AP36</f>
        <v>1.1301575503781198</v>
      </c>
      <c r="AW36" s="60">
        <f t="shared" ref="AW36:AW67" si="87">J36/AQ36</f>
        <v>0.2262155937013989</v>
      </c>
    </row>
    <row r="37" spans="1:49" ht="12.75" x14ac:dyDescent="0.35">
      <c r="A37" s="7" t="str">
        <f>IF(AND(B37='bcc-csm-1'!C36, B37='bcc-csm1-1-m'!C36,B37='BNU-ESM'!C36, B37=CanESM2!C36, B37=CCSM4!C36, B37='CNRM-CM5'!C36, B37='CSIRO-Mk3-6-0'!C36, B37='GFDL-ESM2M'!C36, B37='GFDL-ESM2G'!C36, B37='HadGEM2-ES'!C36, B37='HadGEM2-CC'!C36, B37=inmcm4!C36, B37='IPSL-CM5A-LR'!C36, B37='IPSL-CM5A-MR'!C36, B37='IPSL-MC5B-LR'!C36, B37=MIROC5!C36, B37='MIROC-ESM'!C36, B37='MIROC-ESM-CHEM'!C36, B37='MRI-CGCM3'!C36, B37='NorESM1-M'!C36), "Yes", "No")</f>
        <v>Yes</v>
      </c>
      <c r="B37" s="7">
        <v>27065</v>
      </c>
      <c r="C37" s="7" t="str">
        <f>VLOOKUP(B37, 'County name'!$A$2:$B$89, 2, FALSE)</f>
        <v>Kanabec</v>
      </c>
      <c r="D37" s="8" t="s">
        <v>97</v>
      </c>
      <c r="E37" s="10">
        <f>AVERAGE('bcc-csm-1'!$H36,'bcc-csm1-1-m'!$H36,'BNU-ESM'!$H36,CanESM2!$H36,CCSM4!$H36,'CNRM-CM5'!$H36,'CSIRO-Mk3-6-0'!$H36,'GFDL-ESM2M'!$H36,'GFDL-ESM2G'!$H36,'HadGEM2-ES'!$H36,'HadGEM2-CC'!$H36,inmcm4!$H36,'IPSL-CM5A-LR'!$H36,'IPSL-CM5A-MR'!$H36,'IPSL-MC5B-LR'!$H36,MIROC5!$H36,'MIROC-ESM'!$H36,'MIROC-ESM-CHEM'!$H36,'MRI-CGCM3'!$H36,'NorESM1-M'!$H36)</f>
        <v>198.59361289750001</v>
      </c>
      <c r="F37" s="10">
        <f>AVERAGE('bcc-csm-1'!$I36,'bcc-csm1-1-m'!$I36,'BNU-ESM'!$I36,CanESM2!$I36,CCSM4!$I36,'CNRM-CM5'!$I36,'CSIRO-Mk3-6-0'!$I36,'GFDL-ESM2M'!$I36,'GFDL-ESM2G'!$I36,'HadGEM2-ES'!$I36,'HadGEM2-CC'!$I36,inmcm4!$I36,'IPSL-CM5A-LR'!$I36,'IPSL-CM5A-MR'!$I36,'IPSL-MC5B-LR'!$I36,MIROC5!$I36,'MIROC-ESM'!$I36,'MIROC-ESM-CHEM'!$I36,'MRI-CGCM3'!$I36,'NorESM1-M'!$I36)</f>
        <v>60.416723396999977</v>
      </c>
      <c r="G37" s="51">
        <f>AVERAGE('bcc-csm-1'!$J36,'bcc-csm1-1-m'!$J36,'BNU-ESM'!$J36,CanESM2!$J36,CCSM4!$J36,'CNRM-CM5'!$J36,'CSIRO-Mk3-6-0'!$J36,'GFDL-ESM2M'!$J36,'GFDL-ESM2G'!$J36,'HadGEM2-ES'!$J36,'HadGEM2-CC'!$J36,inmcm4!$J36,'IPSL-CM5A-LR'!$J36,'IPSL-CM5A-MR'!$J36,'IPSL-MC5B-LR'!$J36,MIROC5!$J36,'MIROC-ESM'!$J36,'MIROC-ESM-CHEM'!$J36,'MRI-CGCM3'!$J36,'NorESM1-M'!$J36)</f>
        <v>9.043349103249998E-2</v>
      </c>
      <c r="H37" s="10">
        <f>AVERAGE('bcc-csm-1'!$K36,'bcc-csm1-1-m'!$K36,'BNU-ESM'!$K36,CanESM2!$K36,CCSM4!$K36,'CNRM-CM5'!$K36,'CSIRO-Mk3-6-0'!$K36,'GFDL-ESM2M'!$K36,'GFDL-ESM2G'!$K36,'HadGEM2-ES'!$K36,'HadGEM2-CC'!$K36,inmcm4!$K36,'IPSL-CM5A-LR'!$K36,'IPSL-CM5A-MR'!$K36,'IPSL-MC5B-LR'!$K36,MIROC5!$K36,'MIROC-ESM'!$K36,'MIROC-ESM-CHEM'!$K36,'MRI-CGCM3'!$K36,'NorESM1-M'!$K36)</f>
        <v>319.09481735999998</v>
      </c>
      <c r="I37" s="10">
        <f>AVERAGE('bcc-csm-1'!$L36,'bcc-csm1-1-m'!$L36,'BNU-ESM'!$L36,CanESM2!$L36,CCSM4!$L36,'CNRM-CM5'!$L36,'CSIRO-Mk3-6-0'!$L36,'GFDL-ESM2M'!$L36,'GFDL-ESM2G'!$L36,'HadGEM2-ES'!$L36,'HadGEM2-CC'!$L36,inmcm4!$L36,'IPSL-CM5A-LR'!$L36,'IPSL-CM5A-MR'!$L36,'IPSL-MC5B-LR'!$L36,MIROC5!$L36,'MIROC-ESM'!$L36,'MIROC-ESM-CHEM'!$L36,'MRI-CGCM3'!$L36,'NorESM1-M'!$L36)</f>
        <v>111.46318262089999</v>
      </c>
      <c r="J37" s="51">
        <f>AVERAGE('bcc-csm-1'!$M36,'bcc-csm1-1-m'!$M36,'BNU-ESM'!$M36,CanESM2!$M36,CCSM4!$M36,'CNRM-CM5'!$M36,'CSIRO-Mk3-6-0'!$M36,'GFDL-ESM2M'!$M36,'GFDL-ESM2G'!$M36,'HadGEM2-ES'!$M36,'HadGEM2-CC'!$M36,inmcm4!$M36,'IPSL-CM5A-LR'!$M36,'IPSL-CM5A-MR'!$M36,'IPSL-MC5B-LR'!$M36,MIROC5!$M36,'MIROC-ESM'!$M36,'MIROC-ESM-CHEM'!$M36,'MRI-CGCM3'!$M36,'NorESM1-M'!$M36)</f>
        <v>0.16597093674055002</v>
      </c>
      <c r="K37" s="10">
        <f>MIN('bcc-csm-1'!$H36,'bcc-csm1-1-m'!$H36,'BNU-ESM'!$H36,CanESM2!$H36,CCSM4!$H36,'CNRM-CM5'!$H36,'CSIRO-Mk3-6-0'!$H36,'GFDL-ESM2M'!$H36,'GFDL-ESM2G'!$H36,'HadGEM2-ES'!$H36,'HadGEM2-CC'!$H36,inmcm4!$H36,'IPSL-CM5A-LR'!$H36,'IPSL-CM5A-MR'!$H36,'IPSL-MC5B-LR'!$H36,MIROC5!$H36,'MIROC-ESM'!$H36,'MIROC-ESM-CHEM'!$H36,'MRI-CGCM3'!$H36,'NorESM1-M'!$H36)</f>
        <v>34.40601118</v>
      </c>
      <c r="L37" s="10">
        <f>MIN('bcc-csm-1'!$I36,'bcc-csm1-1-m'!$I36,'BNU-ESM'!$I36,CanESM2!$I36,CCSM4!$I36,'CNRM-CM5'!$I36,'CSIRO-Mk3-6-0'!$I36,'GFDL-ESM2M'!$I36,'GFDL-ESM2G'!$I36,'HadGEM2-ES'!$I36,'HadGEM2-CC'!$I36,inmcm4!$I36,'IPSL-CM5A-LR'!$I36,'IPSL-CM5A-MR'!$I36,'IPSL-MC5B-LR'!$I36,MIROC5!$I36,'MIROC-ESM'!$I36,'MIROC-ESM-CHEM'!$I36,'MRI-CGCM3'!$I36,'NorESM1-M'!$I36)</f>
        <v>-14.750415370000001</v>
      </c>
      <c r="M37" s="51">
        <f>MIN('bcc-csm-1'!$J36,'bcc-csm1-1-m'!$J36,'BNU-ESM'!$J36,CanESM2!$J36,CCSM4!$J36,'CNRM-CM5'!$J36,'CSIRO-Mk3-6-0'!$J36,'GFDL-ESM2M'!$J36,'GFDL-ESM2G'!$J36,'HadGEM2-ES'!$J36,'HadGEM2-CC'!$J36,inmcm4!$J36,'IPSL-CM5A-LR'!$J36,'IPSL-CM5A-MR'!$J36,'IPSL-MC5B-LR'!$J36,MIROC5!$J36,'MIROC-ESM'!$J36,'MIROC-ESM-CHEM'!$J36,'MRI-CGCM3'!$J36,'NorESM1-M'!$J36)</f>
        <v>-6.9501229780000007E-2</v>
      </c>
      <c r="N37" s="10">
        <f>MIN('bcc-csm-1'!$K36,'bcc-csm1-1-m'!$K36,'BNU-ESM'!$K36,CanESM2!$K36,CCSM4!$K36,'CNRM-CM5'!$K36,'CSIRO-Mk3-6-0'!$K36,'GFDL-ESM2M'!$K36,'GFDL-ESM2G'!$K36,'HadGEM2-ES'!$K36,'HadGEM2-CC'!$K36,inmcm4!$K36,'IPSL-CM5A-LR'!$K36,'IPSL-CM5A-MR'!$K36,'IPSL-MC5B-LR'!$K36,MIROC5!$K36,'MIROC-ESM'!$K36,'MIROC-ESM-CHEM'!$K36,'MRI-CGCM3'!$K36,'NorESM1-M'!$K36)</f>
        <v>111.578896</v>
      </c>
      <c r="O37" s="10">
        <f>MIN('bcc-csm-1'!$L36,'bcc-csm1-1-m'!$L36,'BNU-ESM'!$L36,CanESM2!$L36,CCSM4!$L36,'CNRM-CM5'!$L36,'CSIRO-Mk3-6-0'!$L36,'GFDL-ESM2M'!$L36,'GFDL-ESM2G'!$L36,'HadGEM2-ES'!$L36,'HadGEM2-CC'!$L36,inmcm4!$L36,'IPSL-CM5A-LR'!$L36,'IPSL-CM5A-MR'!$L36,'IPSL-MC5B-LR'!$L36,MIROC5!$L36,'MIROC-ESM'!$L36,'MIROC-ESM-CHEM'!$L36,'MRI-CGCM3'!$L36,'NorESM1-M'!$L36)</f>
        <v>8.9507567879999996</v>
      </c>
      <c r="P37" s="51">
        <f>MIN('bcc-csm-1'!$M36,'bcc-csm1-1-m'!$M36,'BNU-ESM'!$M36,CanESM2!$M36,CCSM4!$M36,'CNRM-CM5'!$M36,'CSIRO-Mk3-6-0'!$M36,'GFDL-ESM2M'!$M36,'GFDL-ESM2G'!$M36,'HadGEM2-ES'!$M36,'HadGEM2-CC'!$M36,inmcm4!$M36,'IPSL-CM5A-LR'!$M36,'IPSL-CM5A-MR'!$M36,'IPSL-MC5B-LR'!$M36,MIROC5!$M36,'MIROC-ESM'!$M36,'MIROC-ESM-CHEM'!$M36,'MRI-CGCM3'!$M36,'NorESM1-M'!$M36)</f>
        <v>-8.2519414920000003E-3</v>
      </c>
      <c r="Q37" s="10">
        <f>MAX('bcc-csm-1'!$H36,'bcc-csm1-1-m'!$H36,'BNU-ESM'!$H36,CanESM2!$H36,CCSM4!$H36,'CNRM-CM5'!$H36,'CSIRO-Mk3-6-0'!$H36,'GFDL-ESM2M'!$H36,'GFDL-ESM2G'!$H36,'HadGEM2-ES'!$H36,'HadGEM2-CC'!$H36,inmcm4!$H36,'IPSL-CM5A-LR'!$H36,'IPSL-CM5A-MR'!$H36,'IPSL-MC5B-LR'!$H36,MIROC5!$H36,'MIROC-ESM'!$H36,'MIROC-ESM-CHEM'!$H36,'MRI-CGCM3'!$H36,'NorESM1-M'!$H36)</f>
        <v>319.89950850000002</v>
      </c>
      <c r="R37" s="10">
        <f>MAX('bcc-csm-1'!$I36,'bcc-csm1-1-m'!$I36,'BNU-ESM'!$I36,CanESM2!$I36,CCSM4!$I36,'CNRM-CM5'!$I36,'CSIRO-Mk3-6-0'!$I36,'GFDL-ESM2M'!$I36,'GFDL-ESM2G'!$I36,'HadGEM2-ES'!$I36,'HadGEM2-CC'!$I36,inmcm4!$I36,'IPSL-CM5A-LR'!$I36,'IPSL-CM5A-MR'!$I36,'IPSL-MC5B-LR'!$I36,MIROC5!$I36,'MIROC-ESM'!$I36,'MIROC-ESM-CHEM'!$I36,'MRI-CGCM3'!$I36,'NorESM1-M'!$I36)</f>
        <v>114.6499477</v>
      </c>
      <c r="S37" s="51">
        <f>MAX('bcc-csm-1'!$J36,'bcc-csm1-1-m'!$J36,'BNU-ESM'!$J36,CanESM2!$J36,CCSM4!$J36,'CNRM-CM5'!$J36,'CSIRO-Mk3-6-0'!$J36,'GFDL-ESM2M'!$J36,'GFDL-ESM2G'!$J36,'HadGEM2-ES'!$J36,'HadGEM2-CC'!$J36,inmcm4!$J36,'IPSL-CM5A-LR'!$J36,'IPSL-CM5A-MR'!$J36,'IPSL-MC5B-LR'!$J36,MIROC5!$J36,'MIROC-ESM'!$J36,'MIROC-ESM-CHEM'!$J36,'MRI-CGCM3'!$J36,'NorESM1-M'!$J36)</f>
        <v>0.2076363819</v>
      </c>
      <c r="T37" s="10">
        <f>MAX('bcc-csm-1'!$K36,'bcc-csm1-1-m'!$K36,'BNU-ESM'!$K36,CanESM2!$K36,CCSM4!$K36,'CNRM-CM5'!$K36,'CSIRO-Mk3-6-0'!$K36,'GFDL-ESM2M'!$K36,'GFDL-ESM2G'!$K36,'HadGEM2-ES'!$K36,'HadGEM2-CC'!$K36,inmcm4!$K36,'IPSL-CM5A-LR'!$K36,'IPSL-CM5A-MR'!$K36,'IPSL-MC5B-LR'!$K36,MIROC5!$K36,'MIROC-ESM'!$K36,'MIROC-ESM-CHEM'!$K36,'MRI-CGCM3'!$K36,'NorESM1-M'!$K36)</f>
        <v>520.24042929999996</v>
      </c>
      <c r="U37" s="10">
        <f>MAX('bcc-csm-1'!$L36,'bcc-csm1-1-m'!$L36,'BNU-ESM'!$L36,CanESM2!$L36,CCSM4!$L36,'CNRM-CM5'!$L36,'CSIRO-Mk3-6-0'!$L36,'GFDL-ESM2M'!$L36,'GFDL-ESM2G'!$L36,'HadGEM2-ES'!$L36,'HadGEM2-CC'!$L36,inmcm4!$L36,'IPSL-CM5A-LR'!$L36,'IPSL-CM5A-MR'!$L36,'IPSL-MC5B-LR'!$L36,MIROC5!$L36,'MIROC-ESM'!$L36,'MIROC-ESM-CHEM'!$L36,'MRI-CGCM3'!$L36,'NorESM1-M'!$L36)</f>
        <v>207.2727984</v>
      </c>
      <c r="V37" s="51">
        <f>MAX('bcc-csm-1'!$M36,'bcc-csm1-1-m'!$M36,'BNU-ESM'!$M36,CanESM2!$M36,CCSM4!$M36,'CNRM-CM5'!$M36,'CSIRO-Mk3-6-0'!$M36,'GFDL-ESM2M'!$M36,'GFDL-ESM2G'!$M36,'HadGEM2-ES'!$M36,'HadGEM2-CC'!$M36,inmcm4!$M36,'IPSL-CM5A-LR'!$M36,'IPSL-CM5A-MR'!$M36,'IPSL-MC5B-LR'!$M36,MIROC5!$M36,'MIROC-ESM'!$M36,'MIROC-ESM-CHEM'!$M36,'MRI-CGCM3'!$M36,'NorESM1-M'!$M36)</f>
        <v>0.3731353389</v>
      </c>
      <c r="W37" s="10">
        <f>STDEV('bcc-csm-1'!$H36,'bcc-csm1-1-m'!$H36,'BNU-ESM'!$H36,CanESM2!$H36,CCSM4!$H36,'CNRM-CM5'!$H36,'CSIRO-Mk3-6-0'!$H36,'GFDL-ESM2M'!$H36,'GFDL-ESM2G'!$H36,'HadGEM2-ES'!$H36,'HadGEM2-CC'!$H36,inmcm4!$H36,'IPSL-CM5A-LR'!$H36,'IPSL-CM5A-MR'!$H36,'IPSL-MC5B-LR'!$H36,MIROC5!$H36,'MIROC-ESM'!$H36,'MIROC-ESM-CHEM'!$H36,'MRI-CGCM3'!$H36,'NorESM1-M'!$H36)</f>
        <v>78.661219553495997</v>
      </c>
      <c r="X37" s="10">
        <f>STDEV('bcc-csm-1'!$I36,'bcc-csm1-1-m'!$I36,'BNU-ESM'!$I36,CanESM2!$I36,CCSM4!$I36,'CNRM-CM5'!$I36,'CSIRO-Mk3-6-0'!$I36,'GFDL-ESM2M'!$I36,'GFDL-ESM2G'!$I36,'HadGEM2-ES'!$I36,'HadGEM2-CC'!$I36,inmcm4!$I36,'IPSL-CM5A-LR'!$I36,'IPSL-CM5A-MR'!$I36,'IPSL-MC5B-LR'!$I36,MIROC5!$I36,'MIROC-ESM'!$I36,'MIROC-ESM-CHEM'!$I36,'MRI-CGCM3'!$I36,'NorESM1-M'!$I36)</f>
        <v>30.926816240212347</v>
      </c>
      <c r="Y37" s="51">
        <f>STDEV('bcc-csm-1'!$J36,'bcc-csm1-1-m'!$J36,'BNU-ESM'!$J36,CanESM2!$J36,CCSM4!$J36,'CNRM-CM5'!$J36,'CSIRO-Mk3-6-0'!$J36,'GFDL-ESM2M'!$J36,'GFDL-ESM2G'!$J36,'HadGEM2-ES'!$J36,'HadGEM2-CC'!$J36,inmcm4!$J36,'IPSL-CM5A-LR'!$J36,'IPSL-CM5A-MR'!$J36,'IPSL-MC5B-LR'!$J36,MIROC5!$J36,'MIROC-ESM'!$J36,'MIROC-ESM-CHEM'!$J36,'MRI-CGCM3'!$J36,'NorESM1-M'!$J36)</f>
        <v>6.4090325424458305E-2</v>
      </c>
      <c r="Z37" s="10">
        <f>STDEV('bcc-csm-1'!$K36,'bcc-csm1-1-m'!$K36,'BNU-ESM'!$K36,CanESM2!$K36,CCSM4!$K36,'CNRM-CM5'!$K36,'CSIRO-Mk3-6-0'!$K36,'GFDL-ESM2M'!$K36,'GFDL-ESM2G'!$K36,'HadGEM2-ES'!$K36,'HadGEM2-CC'!$K36,inmcm4!$K36,'IPSL-CM5A-LR'!$K36,'IPSL-CM5A-MR'!$K36,'IPSL-MC5B-LR'!$K36,MIROC5!$K36,'MIROC-ESM'!$K36,'MIROC-ESM-CHEM'!$K36,'MRI-CGCM3'!$K36,'NorESM1-M'!$K36)</f>
        <v>123.95336115997375</v>
      </c>
      <c r="AA37" s="10">
        <f>STDEV('bcc-csm-1'!$L36,'bcc-csm1-1-m'!$L36,'BNU-ESM'!$L36,CanESM2!$L36,CCSM4!$L36,'CNRM-CM5'!$L36,'CSIRO-Mk3-6-0'!$L36,'GFDL-ESM2M'!$L36,'GFDL-ESM2G'!$L36,'HadGEM2-ES'!$L36,'HadGEM2-CC'!$L36,inmcm4!$L36,'IPSL-CM5A-LR'!$L36,'IPSL-CM5A-MR'!$L36,'IPSL-MC5B-LR'!$L36,MIROC5!$L36,'MIROC-ESM'!$L36,'MIROC-ESM-CHEM'!$L36,'MRI-CGCM3'!$L36,'NorESM1-M'!$L36)</f>
        <v>61.068085328603317</v>
      </c>
      <c r="AB37" s="51">
        <f>STDEV('bcc-csm-1'!$M36,'bcc-csm1-1-m'!$M36,'BNU-ESM'!$M36,CanESM2!$M36,CCSM4!$M36,'CNRM-CM5'!$M36,'CSIRO-Mk3-6-0'!$M36,'GFDL-ESM2M'!$M36,'GFDL-ESM2G'!$M36,'HadGEM2-ES'!$M36,'HadGEM2-CC'!$M36,inmcm4!$M36,'IPSL-CM5A-LR'!$M36,'IPSL-CM5A-MR'!$M36,'IPSL-MC5B-LR'!$M36,MIROC5!$M36,'MIROC-ESM'!$M36,'MIROC-ESM-CHEM'!$M36,'MRI-CGCM3'!$M36,'NorESM1-M'!$M36)</f>
        <v>0.10759119304263424</v>
      </c>
      <c r="AC37" s="10">
        <f t="shared" ref="AC37:AH37" si="88">E37-(3*W37)</f>
        <v>-37.390045762987995</v>
      </c>
      <c r="AD37" s="10">
        <f t="shared" si="88"/>
        <v>-32.363725323637063</v>
      </c>
      <c r="AE37" s="51">
        <f t="shared" si="88"/>
        <v>-0.10183748524087494</v>
      </c>
      <c r="AF37" s="10">
        <f t="shared" si="88"/>
        <v>-52.765266119921307</v>
      </c>
      <c r="AG37" s="10">
        <f t="shared" si="88"/>
        <v>-71.741073364909951</v>
      </c>
      <c r="AH37" s="54">
        <f t="shared" si="88"/>
        <v>-0.1568026423873527</v>
      </c>
      <c r="AI37" s="10">
        <f t="shared" ref="AI37:AN37" si="89">E37+(3*W37)</f>
        <v>434.57727155798801</v>
      </c>
      <c r="AJ37" s="10">
        <f t="shared" si="89"/>
        <v>153.19717211763702</v>
      </c>
      <c r="AK37" s="54">
        <f t="shared" si="89"/>
        <v>0.2827044673058749</v>
      </c>
      <c r="AL37" s="10">
        <f t="shared" si="89"/>
        <v>690.95490083992127</v>
      </c>
      <c r="AM37" s="10">
        <f t="shared" si="89"/>
        <v>294.66743860670994</v>
      </c>
      <c r="AN37" s="54">
        <f t="shared" si="89"/>
        <v>0.48874451586845274</v>
      </c>
      <c r="AO37" s="10">
        <f>AVERAGE('bcc-csm-1'!$E36,'bcc-csm1-1-m'!$E36,'BNU-ESM'!$E36,CanESM2!$E36,CCSM4!$E36,'CNRM-CM5'!$E36,'CSIRO-Mk3-6-0'!$E36,'GFDL-ESM2M'!$E36,'GFDL-ESM2G'!$E36,'HadGEM2-ES'!$E36,'HadGEM2-CC'!$E36,inmcm4!$E36,'IPSL-CM5A-LR'!$E36,'IPSL-CM5A-MR'!$E36,'IPSL-MC5B-LR'!$E36,MIROC5!$E36,'MIROC-ESM'!$E36,'MIROC-ESM-CHEM'!$E36,'MRI-CGCM3'!$E36,'NorESM1-M'!$E36)</f>
        <v>1582.9573512000002</v>
      </c>
      <c r="AP37" s="10">
        <f>AVERAGE('bcc-csm-1'!$F36,'bcc-csm1-1-m'!$F36,'BNU-ESM'!$F36,CanESM2!$F36,CCSM4!$F36,'CNRM-CM5'!$F36,'CSIRO-Mk3-6-0'!$F36,'GFDL-ESM2M'!$F36,'GFDL-ESM2G'!$F36,'HadGEM2-ES'!$F36,'HadGEM2-CC'!$F36,inmcm4!$F36,'IPSL-CM5A-LR'!$F36,'IPSL-CM5A-MR'!$F36,'IPSL-MC5B-LR'!$F36,MIROC5!$F36,'MIROC-ESM'!$F36,'MIROC-ESM-CHEM'!$F36,'MRI-CGCM3'!$F36,'NorESM1-M'!$F36)</f>
        <v>95.286799930000001</v>
      </c>
      <c r="AQ37" s="17">
        <f>AVERAGE('bcc-csm-1'!$G36,'bcc-csm1-1-m'!$G36,'BNU-ESM'!$G36,CanESM2!$G36,CCSM4!$G36,'CNRM-CM5'!$G36,'CSIRO-Mk3-6-0'!$G36,'GFDL-ESM2M'!$G36,'GFDL-ESM2G'!$G36,'HadGEM2-ES'!$G36,'HadGEM2-CC'!$G36,inmcm4!$G36,'IPSL-CM5A-LR'!$G36,'IPSL-CM5A-MR'!$G36,'IPSL-MC5B-LR'!$G36,MIROC5!$G36,'MIROC-ESM'!$G36,'MIROC-ESM-CHEM'!$G36,'MRI-CGCM3'!$G36,'NorESM1-M'!$G36)</f>
        <v>0.82340612416999992</v>
      </c>
      <c r="AR37" s="58">
        <f t="shared" si="82"/>
        <v>0.12545733638809106</v>
      </c>
      <c r="AS37" s="56">
        <f t="shared" si="83"/>
        <v>0.63405134227808646</v>
      </c>
      <c r="AT37" s="60">
        <f t="shared" si="84"/>
        <v>0.1098285382849899</v>
      </c>
      <c r="AU37" s="56">
        <f t="shared" si="85"/>
        <v>0.20158143687074212</v>
      </c>
      <c r="AV37" s="56">
        <f t="shared" si="86"/>
        <v>1.1697652004557142</v>
      </c>
      <c r="AW37" s="60">
        <f t="shared" si="87"/>
        <v>0.20156631323072813</v>
      </c>
    </row>
    <row r="38" spans="1:49" ht="12.75" x14ac:dyDescent="0.35">
      <c r="A38" s="7" t="str">
        <f>IF(AND(B38='bcc-csm-1'!C37, B38='bcc-csm1-1-m'!C37,B38='BNU-ESM'!C37, B38=CanESM2!C37, B38=CCSM4!C37, B38='CNRM-CM5'!C37, B38='CSIRO-Mk3-6-0'!C37, B38='GFDL-ESM2M'!C37, B38='GFDL-ESM2G'!C37, B38='HadGEM2-ES'!C37, B38='HadGEM2-CC'!C37, B38=inmcm4!C37, B38='IPSL-CM5A-LR'!C37, B38='IPSL-CM5A-MR'!C37, B38='IPSL-MC5B-LR'!C37, B38=MIROC5!C37, B38='MIROC-ESM'!C37, B38='MIROC-ESM-CHEM'!C37, B38='MRI-CGCM3'!C37, B38='NorESM1-M'!C37), "Yes", "No")</f>
        <v>Yes</v>
      </c>
      <c r="B38" s="7">
        <v>27067</v>
      </c>
      <c r="C38" s="7" t="str">
        <f>VLOOKUP(B38, 'County name'!$A$2:$B$89, 2, FALSE)</f>
        <v>Kandiyohi</v>
      </c>
      <c r="D38" s="8" t="s">
        <v>97</v>
      </c>
      <c r="E38" s="10">
        <f>AVERAGE('bcc-csm-1'!$H37,'bcc-csm1-1-m'!$H37,'BNU-ESM'!$H37,CanESM2!$H37,CCSM4!$H37,'CNRM-CM5'!$H37,'CSIRO-Mk3-6-0'!$H37,'GFDL-ESM2M'!$H37,'GFDL-ESM2G'!$H37,'HadGEM2-ES'!$H37,'HadGEM2-CC'!$H37,inmcm4!$H37,'IPSL-CM5A-LR'!$H37,'IPSL-CM5A-MR'!$H37,'IPSL-MC5B-LR'!$H37,MIROC5!$H37,'MIROC-ESM'!$H37,'MIROC-ESM-CHEM'!$H37,'MRI-CGCM3'!$H37,'NorESM1-M'!$H37)</f>
        <v>207.41936073950001</v>
      </c>
      <c r="F38" s="10">
        <f>AVERAGE('bcc-csm-1'!$I37,'bcc-csm1-1-m'!$I37,'BNU-ESM'!$I37,CanESM2!$I37,CCSM4!$I37,'CNRM-CM5'!$I37,'CSIRO-Mk3-6-0'!$I37,'GFDL-ESM2M'!$I37,'GFDL-ESM2G'!$I37,'HadGEM2-ES'!$I37,'HadGEM2-CC'!$I37,inmcm4!$I37,'IPSL-CM5A-LR'!$I37,'IPSL-CM5A-MR'!$I37,'IPSL-MC5B-LR'!$I37,MIROC5!$I37,'MIROC-ESM'!$I37,'MIROC-ESM-CHEM'!$I37,'MRI-CGCM3'!$I37,'NorESM1-M'!$I37)</f>
        <v>74.543428714000001</v>
      </c>
      <c r="G38" s="51">
        <f>AVERAGE('bcc-csm-1'!$J37,'bcc-csm1-1-m'!$J37,'BNU-ESM'!$J37,CanESM2!$J37,CCSM4!$J37,'CNRM-CM5'!$J37,'CSIRO-Mk3-6-0'!$J37,'GFDL-ESM2M'!$J37,'GFDL-ESM2G'!$J37,'HadGEM2-ES'!$J37,'HadGEM2-CC'!$J37,inmcm4!$J37,'IPSL-CM5A-LR'!$J37,'IPSL-CM5A-MR'!$J37,'IPSL-MC5B-LR'!$J37,MIROC5!$J37,'MIROC-ESM'!$J37,'MIROC-ESM-CHEM'!$J37,'MRI-CGCM3'!$J37,'NorESM1-M'!$J37)</f>
        <v>0.103257917698</v>
      </c>
      <c r="H38" s="10">
        <f>AVERAGE('bcc-csm-1'!$K37,'bcc-csm1-1-m'!$K37,'BNU-ESM'!$K37,CanESM2!$K37,CCSM4!$K37,'CNRM-CM5'!$K37,'CSIRO-Mk3-6-0'!$K37,'GFDL-ESM2M'!$K37,'GFDL-ESM2G'!$K37,'HadGEM2-ES'!$K37,'HadGEM2-CC'!$K37,inmcm4!$K37,'IPSL-CM5A-LR'!$K37,'IPSL-CM5A-MR'!$K37,'IPSL-MC5B-LR'!$K37,MIROC5!$K37,'MIROC-ESM'!$K37,'MIROC-ESM-CHEM'!$K37,'MRI-CGCM3'!$K37,'NorESM1-M'!$K37)</f>
        <v>341.89271077500001</v>
      </c>
      <c r="I38" s="10">
        <f>AVERAGE('bcc-csm-1'!$L37,'bcc-csm1-1-m'!$L37,'BNU-ESM'!$L37,CanESM2!$L37,CCSM4!$L37,'CNRM-CM5'!$L37,'CSIRO-Mk3-6-0'!$L37,'GFDL-ESM2M'!$L37,'GFDL-ESM2G'!$L37,'HadGEM2-ES'!$L37,'HadGEM2-CC'!$L37,inmcm4!$L37,'IPSL-CM5A-LR'!$L37,'IPSL-CM5A-MR'!$L37,'IPSL-MC5B-LR'!$L37,MIROC5!$L37,'MIROC-ESM'!$L37,'MIROC-ESM-CHEM'!$L37,'MRI-CGCM3'!$L37,'NorESM1-M'!$L37)</f>
        <v>138.82022178749997</v>
      </c>
      <c r="J38" s="51">
        <f>AVERAGE('bcc-csm-1'!$M37,'bcc-csm1-1-m'!$M37,'BNU-ESM'!$M37,CanESM2!$M37,CCSM4!$M37,'CNRM-CM5'!$M37,'CSIRO-Mk3-6-0'!$M37,'GFDL-ESM2M'!$M37,'GFDL-ESM2G'!$M37,'HadGEM2-ES'!$M37,'HadGEM2-CC'!$M37,inmcm4!$M37,'IPSL-CM5A-LR'!$M37,'IPSL-CM5A-MR'!$M37,'IPSL-MC5B-LR'!$M37,MIROC5!$M37,'MIROC-ESM'!$M37,'MIROC-ESM-CHEM'!$M37,'MRI-CGCM3'!$M37,'NorESM1-M'!$M37)</f>
        <v>0.1975189840805</v>
      </c>
      <c r="K38" s="10">
        <f>MIN('bcc-csm-1'!$H37,'bcc-csm1-1-m'!$H37,'BNU-ESM'!$H37,CanESM2!$H37,CCSM4!$H37,'CNRM-CM5'!$H37,'CSIRO-Mk3-6-0'!$H37,'GFDL-ESM2M'!$H37,'GFDL-ESM2G'!$H37,'HadGEM2-ES'!$H37,'HadGEM2-CC'!$H37,inmcm4!$H37,'IPSL-CM5A-LR'!$H37,'IPSL-CM5A-MR'!$H37,'IPSL-MC5B-LR'!$H37,MIROC5!$H37,'MIROC-ESM'!$H37,'MIROC-ESM-CHEM'!$H37,'MRI-CGCM3'!$H37,'NorESM1-M'!$H37)</f>
        <v>34.844445039999997</v>
      </c>
      <c r="L38" s="10">
        <f>MIN('bcc-csm-1'!$I37,'bcc-csm1-1-m'!$I37,'BNU-ESM'!$I37,CanESM2!$I37,CCSM4!$I37,'CNRM-CM5'!$I37,'CSIRO-Mk3-6-0'!$I37,'GFDL-ESM2M'!$I37,'GFDL-ESM2G'!$I37,'HadGEM2-ES'!$I37,'HadGEM2-CC'!$I37,inmcm4!$I37,'IPSL-CM5A-LR'!$I37,'IPSL-CM5A-MR'!$I37,'IPSL-MC5B-LR'!$I37,MIROC5!$I37,'MIROC-ESM'!$I37,'MIROC-ESM-CHEM'!$I37,'MRI-CGCM3'!$I37,'NorESM1-M'!$I37)</f>
        <v>-13.21144981</v>
      </c>
      <c r="M38" s="51">
        <f>MIN('bcc-csm-1'!$J37,'bcc-csm1-1-m'!$J37,'BNU-ESM'!$J37,CanESM2!$J37,CCSM4!$J37,'CNRM-CM5'!$J37,'CSIRO-Mk3-6-0'!$J37,'GFDL-ESM2M'!$J37,'GFDL-ESM2G'!$J37,'HadGEM2-ES'!$J37,'HadGEM2-CC'!$J37,inmcm4!$J37,'IPSL-CM5A-LR'!$J37,'IPSL-CM5A-MR'!$J37,'IPSL-MC5B-LR'!$J37,MIROC5!$J37,'MIROC-ESM'!$J37,'MIROC-ESM-CHEM'!$J37,'MRI-CGCM3'!$J37,'NorESM1-M'!$J37)</f>
        <v>-6.9161112570000002E-2</v>
      </c>
      <c r="N38" s="10">
        <f>MIN('bcc-csm-1'!$K37,'bcc-csm1-1-m'!$K37,'BNU-ESM'!$K37,CanESM2!$K37,CCSM4!$K37,'CNRM-CM5'!$K37,'CSIRO-Mk3-6-0'!$K37,'GFDL-ESM2M'!$K37,'GFDL-ESM2G'!$K37,'HadGEM2-ES'!$K37,'HadGEM2-CC'!$K37,inmcm4!$K37,'IPSL-CM5A-LR'!$K37,'IPSL-CM5A-MR'!$K37,'IPSL-MC5B-LR'!$K37,MIROC5!$K37,'MIROC-ESM'!$K37,'MIROC-ESM-CHEM'!$K37,'MRI-CGCM3'!$K37,'NorESM1-M'!$K37)</f>
        <v>118.0037524</v>
      </c>
      <c r="O38" s="10">
        <f>MIN('bcc-csm-1'!$L37,'bcc-csm1-1-m'!$L37,'BNU-ESM'!$L37,CanESM2!$L37,CCSM4!$L37,'CNRM-CM5'!$L37,'CSIRO-Mk3-6-0'!$L37,'GFDL-ESM2M'!$L37,'GFDL-ESM2G'!$L37,'HadGEM2-ES'!$L37,'HadGEM2-CC'!$L37,inmcm4!$L37,'IPSL-CM5A-LR'!$L37,'IPSL-CM5A-MR'!$L37,'IPSL-MC5B-LR'!$L37,MIROC5!$L37,'MIROC-ESM'!$L37,'MIROC-ESM-CHEM'!$L37,'MRI-CGCM3'!$L37,'NorESM1-M'!$L37)</f>
        <v>29.41255116</v>
      </c>
      <c r="P38" s="51">
        <f>MIN('bcc-csm-1'!$M37,'bcc-csm1-1-m'!$M37,'BNU-ESM'!$M37,CanESM2!$M37,CCSM4!$M37,'CNRM-CM5'!$M37,'CSIRO-Mk3-6-0'!$M37,'GFDL-ESM2M'!$M37,'GFDL-ESM2G'!$M37,'HadGEM2-ES'!$M37,'HadGEM2-CC'!$M37,inmcm4!$M37,'IPSL-CM5A-LR'!$M37,'IPSL-CM5A-MR'!$M37,'IPSL-MC5B-LR'!$M37,MIROC5!$M37,'MIROC-ESM'!$M37,'MIROC-ESM-CHEM'!$M37,'MRI-CGCM3'!$M37,'NorESM1-M'!$M37)</f>
        <v>1.147925262E-2</v>
      </c>
      <c r="Q38" s="10">
        <f>MAX('bcc-csm-1'!$H37,'bcc-csm1-1-m'!$H37,'BNU-ESM'!$H37,CanESM2!$H37,CCSM4!$H37,'CNRM-CM5'!$H37,'CSIRO-Mk3-6-0'!$H37,'GFDL-ESM2M'!$H37,'GFDL-ESM2G'!$H37,'HadGEM2-ES'!$H37,'HadGEM2-CC'!$H37,inmcm4!$H37,'IPSL-CM5A-LR'!$H37,'IPSL-CM5A-MR'!$H37,'IPSL-MC5B-LR'!$H37,MIROC5!$H37,'MIROC-ESM'!$H37,'MIROC-ESM-CHEM'!$H37,'MRI-CGCM3'!$H37,'NorESM1-M'!$H37)</f>
        <v>336.36025219999999</v>
      </c>
      <c r="R38" s="10">
        <f>MAX('bcc-csm-1'!$I37,'bcc-csm1-1-m'!$I37,'BNU-ESM'!$I37,CanESM2!$I37,CCSM4!$I37,'CNRM-CM5'!$I37,'CSIRO-Mk3-6-0'!$I37,'GFDL-ESM2M'!$I37,'GFDL-ESM2G'!$I37,'HadGEM2-ES'!$I37,'HadGEM2-CC'!$I37,inmcm4!$I37,'IPSL-CM5A-LR'!$I37,'IPSL-CM5A-MR'!$I37,'IPSL-MC5B-LR'!$I37,MIROC5!$I37,'MIROC-ESM'!$I37,'MIROC-ESM-CHEM'!$I37,'MRI-CGCM3'!$I37,'NorESM1-M'!$I37)</f>
        <v>133.5537228</v>
      </c>
      <c r="S38" s="51">
        <f>MAX('bcc-csm-1'!$J37,'bcc-csm1-1-m'!$J37,'BNU-ESM'!$J37,CanESM2!$J37,CCSM4!$J37,'CNRM-CM5'!$J37,'CSIRO-Mk3-6-0'!$J37,'GFDL-ESM2M'!$J37,'GFDL-ESM2G'!$J37,'HadGEM2-ES'!$J37,'HadGEM2-CC'!$J37,inmcm4!$J37,'IPSL-CM5A-LR'!$J37,'IPSL-CM5A-MR'!$J37,'IPSL-MC5B-LR'!$J37,MIROC5!$J37,'MIROC-ESM'!$J37,'MIROC-ESM-CHEM'!$J37,'MRI-CGCM3'!$J37,'NorESM1-M'!$J37)</f>
        <v>0.24813201430000001</v>
      </c>
      <c r="T38" s="10">
        <f>MAX('bcc-csm-1'!$K37,'bcc-csm1-1-m'!$K37,'BNU-ESM'!$K37,CanESM2!$K37,CCSM4!$K37,'CNRM-CM5'!$K37,'CSIRO-Mk3-6-0'!$K37,'GFDL-ESM2M'!$K37,'GFDL-ESM2G'!$K37,'HadGEM2-ES'!$K37,'HadGEM2-CC'!$K37,inmcm4!$K37,'IPSL-CM5A-LR'!$K37,'IPSL-CM5A-MR'!$K37,'IPSL-MC5B-LR'!$K37,MIROC5!$K37,'MIROC-ESM'!$K37,'MIROC-ESM-CHEM'!$K37,'MRI-CGCM3'!$K37,'NorESM1-M'!$K37)</f>
        <v>530.61703469999998</v>
      </c>
      <c r="U38" s="10">
        <f>MAX('bcc-csm-1'!$L37,'bcc-csm1-1-m'!$L37,'BNU-ESM'!$L37,CanESM2!$L37,CCSM4!$L37,'CNRM-CM5'!$L37,'CSIRO-Mk3-6-0'!$L37,'GFDL-ESM2M'!$L37,'GFDL-ESM2G'!$L37,'HadGEM2-ES'!$L37,'HadGEM2-CC'!$L37,inmcm4!$L37,'IPSL-CM5A-LR'!$L37,'IPSL-CM5A-MR'!$L37,'IPSL-MC5B-LR'!$L37,MIROC5!$L37,'MIROC-ESM'!$L37,'MIROC-ESM-CHEM'!$L37,'MRI-CGCM3'!$L37,'NorESM1-M'!$L37)</f>
        <v>232.55701089999999</v>
      </c>
      <c r="V38" s="51">
        <f>MAX('bcc-csm-1'!$M37,'bcc-csm1-1-m'!$M37,'BNU-ESM'!$M37,CanESM2!$M37,CCSM4!$M37,'CNRM-CM5'!$M37,'CSIRO-Mk3-6-0'!$M37,'GFDL-ESM2M'!$M37,'GFDL-ESM2G'!$M37,'HadGEM2-ES'!$M37,'HadGEM2-CC'!$M37,inmcm4!$M37,'IPSL-CM5A-LR'!$M37,'IPSL-CM5A-MR'!$M37,'IPSL-MC5B-LR'!$M37,MIROC5!$M37,'MIROC-ESM'!$M37,'MIROC-ESM-CHEM'!$M37,'MRI-CGCM3'!$M37,'NorESM1-M'!$M37)</f>
        <v>0.4026452667</v>
      </c>
      <c r="W38" s="10">
        <f>STDEV('bcc-csm-1'!$H37,'bcc-csm1-1-m'!$H37,'BNU-ESM'!$H37,CanESM2!$H37,CCSM4!$H37,'CNRM-CM5'!$H37,'CSIRO-Mk3-6-0'!$H37,'GFDL-ESM2M'!$H37,'GFDL-ESM2G'!$H37,'HadGEM2-ES'!$H37,'HadGEM2-CC'!$H37,inmcm4!$H37,'IPSL-CM5A-LR'!$H37,'IPSL-CM5A-MR'!$H37,'IPSL-MC5B-LR'!$H37,MIROC5!$H37,'MIROC-ESM'!$H37,'MIROC-ESM-CHEM'!$H37,'MRI-CGCM3'!$H37,'NorESM1-M'!$H37)</f>
        <v>74.907337373505797</v>
      </c>
      <c r="X38" s="10">
        <f>STDEV('bcc-csm-1'!$I37,'bcc-csm1-1-m'!$I37,'BNU-ESM'!$I37,CanESM2!$I37,CCSM4!$I37,'CNRM-CM5'!$I37,'CSIRO-Mk3-6-0'!$I37,'GFDL-ESM2M'!$I37,'GFDL-ESM2G'!$I37,'HadGEM2-ES'!$I37,'HadGEM2-CC'!$I37,inmcm4!$I37,'IPSL-CM5A-LR'!$I37,'IPSL-CM5A-MR'!$I37,'IPSL-MC5B-LR'!$I37,MIROC5!$I37,'MIROC-ESM'!$I37,'MIROC-ESM-CHEM'!$I37,'MRI-CGCM3'!$I37,'NorESM1-M'!$I37)</f>
        <v>35.359474871648203</v>
      </c>
      <c r="Y38" s="51">
        <f>STDEV('bcc-csm-1'!$J37,'bcc-csm1-1-m'!$J37,'BNU-ESM'!$J37,CanESM2!$J37,CCSM4!$J37,'CNRM-CM5'!$J37,'CSIRO-Mk3-6-0'!$J37,'GFDL-ESM2M'!$J37,'GFDL-ESM2G'!$J37,'HadGEM2-ES'!$J37,'HadGEM2-CC'!$J37,inmcm4!$J37,'IPSL-CM5A-LR'!$J37,'IPSL-CM5A-MR'!$J37,'IPSL-MC5B-LR'!$J37,MIROC5!$J37,'MIROC-ESM'!$J37,'MIROC-ESM-CHEM'!$J37,'MRI-CGCM3'!$J37,'NorESM1-M'!$J37)</f>
        <v>7.3006712640853108E-2</v>
      </c>
      <c r="Z38" s="10">
        <f>STDEV('bcc-csm-1'!$K37,'bcc-csm1-1-m'!$K37,'BNU-ESM'!$K37,CanESM2!$K37,CCSM4!$K37,'CNRM-CM5'!$K37,'CSIRO-Mk3-6-0'!$K37,'GFDL-ESM2M'!$K37,'GFDL-ESM2G'!$K37,'HadGEM2-ES'!$K37,'HadGEM2-CC'!$K37,inmcm4!$K37,'IPSL-CM5A-LR'!$K37,'IPSL-CM5A-MR'!$K37,'IPSL-MC5B-LR'!$K37,MIROC5!$K37,'MIROC-ESM'!$K37,'MIROC-ESM-CHEM'!$K37,'MRI-CGCM3'!$K37,'NorESM1-M'!$K37)</f>
        <v>125.66910966638608</v>
      </c>
      <c r="AA38" s="10">
        <f>STDEV('bcc-csm-1'!$L37,'bcc-csm1-1-m'!$L37,'BNU-ESM'!$L37,CanESM2!$L37,CCSM4!$L37,'CNRM-CM5'!$L37,'CSIRO-Mk3-6-0'!$L37,'GFDL-ESM2M'!$L37,'GFDL-ESM2G'!$L37,'HadGEM2-ES'!$L37,'HadGEM2-CC'!$L37,inmcm4!$L37,'IPSL-CM5A-LR'!$L37,'IPSL-CM5A-MR'!$L37,'IPSL-MC5B-LR'!$L37,MIROC5!$L37,'MIROC-ESM'!$L37,'MIROC-ESM-CHEM'!$L37,'MRI-CGCM3'!$L37,'NorESM1-M'!$L37)</f>
        <v>64.200040405626325</v>
      </c>
      <c r="AB38" s="51">
        <f>STDEV('bcc-csm-1'!$M37,'bcc-csm1-1-m'!$M37,'BNU-ESM'!$M37,CanESM2!$M37,CCSM4!$M37,'CNRM-CM5'!$M37,'CSIRO-Mk3-6-0'!$M37,'GFDL-ESM2M'!$M37,'GFDL-ESM2G'!$M37,'HadGEM2-ES'!$M37,'HadGEM2-CC'!$M37,inmcm4!$M37,'IPSL-CM5A-LR'!$M37,'IPSL-CM5A-MR'!$M37,'IPSL-MC5B-LR'!$M37,MIROC5!$M37,'MIROC-ESM'!$M37,'MIROC-ESM-CHEM'!$M37,'MRI-CGCM3'!$M37,'NorESM1-M'!$M37)</f>
        <v>0.11642280589129922</v>
      </c>
      <c r="AC38" s="10">
        <f t="shared" ref="AC38:AH38" si="90">E38-(3*W38)</f>
        <v>-17.30265138101737</v>
      </c>
      <c r="AD38" s="10">
        <f t="shared" si="90"/>
        <v>-31.534995900944608</v>
      </c>
      <c r="AE38" s="51">
        <f t="shared" si="90"/>
        <v>-0.11576222022455931</v>
      </c>
      <c r="AF38" s="10">
        <f t="shared" si="90"/>
        <v>-35.114618224158221</v>
      </c>
      <c r="AG38" s="10">
        <f t="shared" si="90"/>
        <v>-53.779899429378986</v>
      </c>
      <c r="AH38" s="54">
        <f t="shared" si="90"/>
        <v>-0.15174943359339765</v>
      </c>
      <c r="AI38" s="10">
        <f t="shared" ref="AI38:AN38" si="91">E38+(3*W38)</f>
        <v>432.14137286001738</v>
      </c>
      <c r="AJ38" s="10">
        <f t="shared" si="91"/>
        <v>180.62185332894461</v>
      </c>
      <c r="AK38" s="54">
        <f t="shared" si="91"/>
        <v>0.32227805562055933</v>
      </c>
      <c r="AL38" s="10">
        <f t="shared" si="91"/>
        <v>718.90003977415824</v>
      </c>
      <c r="AM38" s="10">
        <f t="shared" si="91"/>
        <v>331.42034300437894</v>
      </c>
      <c r="AN38" s="54">
        <f t="shared" si="91"/>
        <v>0.54678740175439766</v>
      </c>
      <c r="AO38" s="10">
        <f>AVERAGE('bcc-csm-1'!$E37,'bcc-csm1-1-m'!$E37,'BNU-ESM'!$E37,CanESM2!$E37,CCSM4!$E37,'CNRM-CM5'!$E37,'CSIRO-Mk3-6-0'!$E37,'GFDL-ESM2M'!$E37,'GFDL-ESM2G'!$E37,'HadGEM2-ES'!$E37,'HadGEM2-CC'!$E37,inmcm4!$E37,'IPSL-CM5A-LR'!$E37,'IPSL-CM5A-MR'!$E37,'IPSL-MC5B-LR'!$E37,MIROC5!$E37,'MIROC-ESM'!$E37,'MIROC-ESM-CHEM'!$E37,'MRI-CGCM3'!$E37,'NorESM1-M'!$E37)</f>
        <v>1812.9076830500003</v>
      </c>
      <c r="AP38" s="10">
        <f>AVERAGE('bcc-csm-1'!$F37,'bcc-csm1-1-m'!$F37,'BNU-ESM'!$F37,CanESM2!$F37,CCSM4!$F37,'CNRM-CM5'!$F37,'CSIRO-Mk3-6-0'!$F37,'GFDL-ESM2M'!$F37,'GFDL-ESM2G'!$F37,'HadGEM2-ES'!$F37,'HadGEM2-CC'!$F37,inmcm4!$F37,'IPSL-CM5A-LR'!$F37,'IPSL-CM5A-MR'!$F37,'IPSL-MC5B-LR'!$F37,MIROC5!$F37,'MIROC-ESM'!$F37,'MIROC-ESM-CHEM'!$F37,'MRI-CGCM3'!$F37,'NorESM1-M'!$F37)</f>
        <v>130.10073440749997</v>
      </c>
      <c r="AQ38" s="17">
        <f>AVERAGE('bcc-csm-1'!$G37,'bcc-csm1-1-m'!$G37,'BNU-ESM'!$G37,CanESM2!$G37,CCSM4!$G37,'CNRM-CM5'!$G37,'CSIRO-Mk3-6-0'!$G37,'GFDL-ESM2M'!$G37,'GFDL-ESM2G'!$G37,'HadGEM2-ES'!$G37,'HadGEM2-CC'!$G37,inmcm4!$G37,'IPSL-CM5A-LR'!$G37,'IPSL-CM5A-MR'!$G37,'IPSL-MC5B-LR'!$G37,MIROC5!$G37,'MIROC-ESM'!$G37,'MIROC-ESM-CHEM'!$G37,'MRI-CGCM3'!$G37,'NorESM1-M'!$G37)</f>
        <v>0.94155460320500006</v>
      </c>
      <c r="AR38" s="58">
        <f t="shared" si="82"/>
        <v>0.11441253334562615</v>
      </c>
      <c r="AS38" s="56">
        <f t="shared" si="83"/>
        <v>0.57296700939839407</v>
      </c>
      <c r="AT38" s="60">
        <f t="shared" si="84"/>
        <v>0.10966747690098452</v>
      </c>
      <c r="AU38" s="56">
        <f t="shared" si="85"/>
        <v>0.18858804227681711</v>
      </c>
      <c r="AV38" s="56">
        <f t="shared" si="86"/>
        <v>1.0670210465737182</v>
      </c>
      <c r="AW38" s="60">
        <f t="shared" si="87"/>
        <v>0.20977963827924184</v>
      </c>
    </row>
    <row r="39" spans="1:49" ht="12.75" x14ac:dyDescent="0.35">
      <c r="A39" s="7" t="str">
        <f>IF(AND(B39='bcc-csm-1'!C38, B39='bcc-csm1-1-m'!C38,B39='BNU-ESM'!C38, B39=CanESM2!C38, B39=CCSM4!C38, B39='CNRM-CM5'!C38, B39='CSIRO-Mk3-6-0'!C38, B39='GFDL-ESM2M'!C38, B39='GFDL-ESM2G'!C38, B39='HadGEM2-ES'!C38, B39='HadGEM2-CC'!C38, B39=inmcm4!C38, B39='IPSL-CM5A-LR'!C38, B39='IPSL-CM5A-MR'!C38, B39='IPSL-MC5B-LR'!C38, B39=MIROC5!C38, B39='MIROC-ESM'!C38, B39='MIROC-ESM-CHEM'!C38, B39='MRI-CGCM3'!C38, B39='NorESM1-M'!C38), "Yes", "No")</f>
        <v>Yes</v>
      </c>
      <c r="B39" s="7">
        <v>27069</v>
      </c>
      <c r="C39" s="7" t="str">
        <f>VLOOKUP(B39, 'County name'!$A$2:$B$89, 2, FALSE)</f>
        <v>Kittson</v>
      </c>
      <c r="D39" s="8" t="s">
        <v>97</v>
      </c>
      <c r="E39" s="10">
        <f>AVERAGE('bcc-csm-1'!$H38,'bcc-csm1-1-m'!$H38,'BNU-ESM'!$H38,CanESM2!$H38,CCSM4!$H38,'CNRM-CM5'!$H38,'CSIRO-Mk3-6-0'!$H38,'GFDL-ESM2M'!$H38,'GFDL-ESM2G'!$H38,'HadGEM2-ES'!$H38,'HadGEM2-CC'!$H38,inmcm4!$H38,'IPSL-CM5A-LR'!$H38,'IPSL-CM5A-MR'!$H38,'IPSL-MC5B-LR'!$H38,MIROC5!$H38,'MIROC-ESM'!$H38,'MIROC-ESM-CHEM'!$H38,'MRI-CGCM3'!$H38,'NorESM1-M'!$H38)</f>
        <v>179.49044998200003</v>
      </c>
      <c r="F39" s="10">
        <f>AVERAGE('bcc-csm-1'!$I38,'bcc-csm1-1-m'!$I38,'BNU-ESM'!$I38,CanESM2!$I38,CCSM4!$I38,'CNRM-CM5'!$I38,'CSIRO-Mk3-6-0'!$I38,'GFDL-ESM2M'!$I38,'GFDL-ESM2G'!$I38,'HadGEM2-ES'!$I38,'HadGEM2-CC'!$I38,inmcm4!$I38,'IPSL-CM5A-LR'!$I38,'IPSL-CM5A-MR'!$I38,'IPSL-MC5B-LR'!$I38,MIROC5!$I38,'MIROC-ESM'!$I38,'MIROC-ESM-CHEM'!$I38,'MRI-CGCM3'!$I38,'NorESM1-M'!$I38)</f>
        <v>47.420442326999996</v>
      </c>
      <c r="G39" s="51">
        <f>AVERAGE('bcc-csm-1'!$J38,'bcc-csm1-1-m'!$J38,'BNU-ESM'!$J38,CanESM2!$J38,CCSM4!$J38,'CNRM-CM5'!$J38,'CSIRO-Mk3-6-0'!$J38,'GFDL-ESM2M'!$J38,'GFDL-ESM2G'!$J38,'HadGEM2-ES'!$J38,'HadGEM2-CC'!$J38,inmcm4!$J38,'IPSL-CM5A-LR'!$J38,'IPSL-CM5A-MR'!$J38,'IPSL-MC5B-LR'!$J38,MIROC5!$J38,'MIROC-ESM'!$J38,'MIROC-ESM-CHEM'!$J38,'MRI-CGCM3'!$J38,'NorESM1-M'!$J38)</f>
        <v>7.2654312501499979E-2</v>
      </c>
      <c r="H39" s="10">
        <f>AVERAGE('bcc-csm-1'!$K38,'bcc-csm1-1-m'!$K38,'BNU-ESM'!$K38,CanESM2!$K38,CCSM4!$K38,'CNRM-CM5'!$K38,'CSIRO-Mk3-6-0'!$K38,'GFDL-ESM2M'!$K38,'GFDL-ESM2G'!$K38,'HadGEM2-ES'!$K38,'HadGEM2-CC'!$K38,inmcm4!$K38,'IPSL-CM5A-LR'!$K38,'IPSL-CM5A-MR'!$K38,'IPSL-MC5B-LR'!$K38,MIROC5!$K38,'MIROC-ESM'!$K38,'MIROC-ESM-CHEM'!$K38,'MRI-CGCM3'!$K38,'NorESM1-M'!$K38)</f>
        <v>304.94160146749994</v>
      </c>
      <c r="I39" s="10">
        <f>AVERAGE('bcc-csm-1'!$L38,'bcc-csm1-1-m'!$L38,'BNU-ESM'!$L38,CanESM2!$L38,CCSM4!$L38,'CNRM-CM5'!$L38,'CSIRO-Mk3-6-0'!$L38,'GFDL-ESM2M'!$L38,'GFDL-ESM2G'!$L38,'HadGEM2-ES'!$L38,'HadGEM2-CC'!$L38,inmcm4!$L38,'IPSL-CM5A-LR'!$L38,'IPSL-CM5A-MR'!$L38,'IPSL-MC5B-LR'!$L38,MIROC5!$L38,'MIROC-ESM'!$L38,'MIROC-ESM-CHEM'!$L38,'MRI-CGCM3'!$L38,'NorESM1-M'!$L38)</f>
        <v>96.731825654649995</v>
      </c>
      <c r="J39" s="51">
        <f>AVERAGE('bcc-csm-1'!$M38,'bcc-csm1-1-m'!$M38,'BNU-ESM'!$M38,CanESM2!$M38,CCSM4!$M38,'CNRM-CM5'!$M38,'CSIRO-Mk3-6-0'!$M38,'GFDL-ESM2M'!$M38,'GFDL-ESM2G'!$M38,'HadGEM2-ES'!$M38,'HadGEM2-CC'!$M38,inmcm4!$M38,'IPSL-CM5A-LR'!$M38,'IPSL-CM5A-MR'!$M38,'IPSL-MC5B-LR'!$M38,MIROC5!$M38,'MIROC-ESM'!$M38,'MIROC-ESM-CHEM'!$M38,'MRI-CGCM3'!$M38,'NorESM1-M'!$M38)</f>
        <v>0.15435922551050002</v>
      </c>
      <c r="K39" s="10">
        <f>MIN('bcc-csm-1'!$H38,'bcc-csm1-1-m'!$H38,'BNU-ESM'!$H38,CanESM2!$H38,CCSM4!$H38,'CNRM-CM5'!$H38,'CSIRO-Mk3-6-0'!$H38,'GFDL-ESM2M'!$H38,'GFDL-ESM2G'!$H38,'HadGEM2-ES'!$H38,'HadGEM2-CC'!$H38,inmcm4!$H38,'IPSL-CM5A-LR'!$H38,'IPSL-CM5A-MR'!$H38,'IPSL-MC5B-LR'!$H38,MIROC5!$H38,'MIROC-ESM'!$H38,'MIROC-ESM-CHEM'!$H38,'MRI-CGCM3'!$H38,'NorESM1-M'!$H38)</f>
        <v>-20.306619810000001</v>
      </c>
      <c r="L39" s="10">
        <f>MIN('bcc-csm-1'!$I38,'bcc-csm1-1-m'!$I38,'BNU-ESM'!$I38,CanESM2!$I38,CCSM4!$I38,'CNRM-CM5'!$I38,'CSIRO-Mk3-6-0'!$I38,'GFDL-ESM2M'!$I38,'GFDL-ESM2G'!$I38,'HadGEM2-ES'!$I38,'HadGEM2-CC'!$I38,inmcm4!$I38,'IPSL-CM5A-LR'!$I38,'IPSL-CM5A-MR'!$I38,'IPSL-MC5B-LR'!$I38,MIROC5!$I38,'MIROC-ESM'!$I38,'MIROC-ESM-CHEM'!$I38,'MRI-CGCM3'!$I38,'NorESM1-M'!$I38)</f>
        <v>-19.251621440000001</v>
      </c>
      <c r="M39" s="51">
        <f>MIN('bcc-csm-1'!$J38,'bcc-csm1-1-m'!$J38,'BNU-ESM'!$J38,CanESM2!$J38,CCSM4!$J38,'CNRM-CM5'!$J38,'CSIRO-Mk3-6-0'!$J38,'GFDL-ESM2M'!$J38,'GFDL-ESM2G'!$J38,'HadGEM2-ES'!$J38,'HadGEM2-CC'!$J38,inmcm4!$J38,'IPSL-CM5A-LR'!$J38,'IPSL-CM5A-MR'!$J38,'IPSL-MC5B-LR'!$J38,MIROC5!$J38,'MIROC-ESM'!$J38,'MIROC-ESM-CHEM'!$J38,'MRI-CGCM3'!$J38,'NorESM1-M'!$J38)</f>
        <v>-0.1263276814</v>
      </c>
      <c r="N39" s="10">
        <f>MIN('bcc-csm-1'!$K38,'bcc-csm1-1-m'!$K38,'BNU-ESM'!$K38,CanESM2!$K38,CCSM4!$K38,'CNRM-CM5'!$K38,'CSIRO-Mk3-6-0'!$K38,'GFDL-ESM2M'!$K38,'GFDL-ESM2G'!$K38,'HadGEM2-ES'!$K38,'HadGEM2-CC'!$K38,inmcm4!$K38,'IPSL-CM5A-LR'!$K38,'IPSL-CM5A-MR'!$K38,'IPSL-MC5B-LR'!$K38,MIROC5!$K38,'MIROC-ESM'!$K38,'MIROC-ESM-CHEM'!$K38,'MRI-CGCM3'!$K38,'NorESM1-M'!$K38)</f>
        <v>49.330412940000002</v>
      </c>
      <c r="O39" s="10">
        <f>MIN('bcc-csm-1'!$L38,'bcc-csm1-1-m'!$L38,'BNU-ESM'!$L38,CanESM2!$L38,CCSM4!$L38,'CNRM-CM5'!$L38,'CSIRO-Mk3-6-0'!$L38,'GFDL-ESM2M'!$L38,'GFDL-ESM2G'!$L38,'HadGEM2-ES'!$L38,'HadGEM2-CC'!$L38,inmcm4!$L38,'IPSL-CM5A-LR'!$L38,'IPSL-CM5A-MR'!$L38,'IPSL-MC5B-LR'!$L38,MIROC5!$L38,'MIROC-ESM'!$L38,'MIROC-ESM-CHEM'!$L38,'MRI-CGCM3'!$L38,'NorESM1-M'!$L38)</f>
        <v>9.6245011330000008</v>
      </c>
      <c r="P39" s="51">
        <f>MIN('bcc-csm-1'!$M38,'bcc-csm1-1-m'!$M38,'BNU-ESM'!$M38,CanESM2!$M38,CCSM4!$M38,'CNRM-CM5'!$M38,'CSIRO-Mk3-6-0'!$M38,'GFDL-ESM2M'!$M38,'GFDL-ESM2G'!$M38,'HadGEM2-ES'!$M38,'HadGEM2-CC'!$M38,inmcm4!$M38,'IPSL-CM5A-LR'!$M38,'IPSL-CM5A-MR'!$M38,'IPSL-MC5B-LR'!$M38,MIROC5!$M38,'MIROC-ESM'!$M38,'MIROC-ESM-CHEM'!$M38,'MRI-CGCM3'!$M38,'NorESM1-M'!$M38)</f>
        <v>-4.8392160220000001E-2</v>
      </c>
      <c r="Q39" s="10">
        <f>MAX('bcc-csm-1'!$H38,'bcc-csm1-1-m'!$H38,'BNU-ESM'!$H38,CanESM2!$H38,CCSM4!$H38,'CNRM-CM5'!$H38,'CSIRO-Mk3-6-0'!$H38,'GFDL-ESM2M'!$H38,'GFDL-ESM2G'!$H38,'HadGEM2-ES'!$H38,'HadGEM2-CC'!$H38,inmcm4!$H38,'IPSL-CM5A-LR'!$H38,'IPSL-CM5A-MR'!$H38,'IPSL-MC5B-LR'!$H38,MIROC5!$H38,'MIROC-ESM'!$H38,'MIROC-ESM-CHEM'!$H38,'MRI-CGCM3'!$H38,'NorESM1-M'!$H38)</f>
        <v>317.2733278</v>
      </c>
      <c r="R39" s="10">
        <f>MAX('bcc-csm-1'!$I38,'bcc-csm1-1-m'!$I38,'BNU-ESM'!$I38,CanESM2!$I38,CCSM4!$I38,'CNRM-CM5'!$I38,'CSIRO-Mk3-6-0'!$I38,'GFDL-ESM2M'!$I38,'GFDL-ESM2G'!$I38,'HadGEM2-ES'!$I38,'HadGEM2-CC'!$I38,inmcm4!$I38,'IPSL-CM5A-LR'!$I38,'IPSL-CM5A-MR'!$I38,'IPSL-MC5B-LR'!$I38,MIROC5!$I38,'MIROC-ESM'!$I38,'MIROC-ESM-CHEM'!$I38,'MRI-CGCM3'!$I38,'NorESM1-M'!$I38)</f>
        <v>86.299640609999997</v>
      </c>
      <c r="S39" s="51">
        <f>MAX('bcc-csm-1'!$J38,'bcc-csm1-1-m'!$J38,'BNU-ESM'!$J38,CanESM2!$J38,CCSM4!$J38,'CNRM-CM5'!$J38,'CSIRO-Mk3-6-0'!$J38,'GFDL-ESM2M'!$J38,'GFDL-ESM2G'!$J38,'HadGEM2-ES'!$J38,'HadGEM2-CC'!$J38,inmcm4!$J38,'IPSL-CM5A-LR'!$J38,'IPSL-CM5A-MR'!$J38,'IPSL-MC5B-LR'!$J38,MIROC5!$J38,'MIROC-ESM'!$J38,'MIROC-ESM-CHEM'!$J38,'MRI-CGCM3'!$J38,'NorESM1-M'!$J38)</f>
        <v>0.2072059637</v>
      </c>
      <c r="T39" s="10">
        <f>MAX('bcc-csm-1'!$K38,'bcc-csm1-1-m'!$K38,'BNU-ESM'!$K38,CanESM2!$K38,CCSM4!$K38,'CNRM-CM5'!$K38,'CSIRO-Mk3-6-0'!$K38,'GFDL-ESM2M'!$K38,'GFDL-ESM2G'!$K38,'HadGEM2-ES'!$K38,'HadGEM2-CC'!$K38,inmcm4!$K38,'IPSL-CM5A-LR'!$K38,'IPSL-CM5A-MR'!$K38,'IPSL-MC5B-LR'!$K38,MIROC5!$K38,'MIROC-ESM'!$K38,'MIROC-ESM-CHEM'!$K38,'MRI-CGCM3'!$K38,'NorESM1-M'!$K38)</f>
        <v>482.6050568</v>
      </c>
      <c r="U39" s="10">
        <f>MAX('bcc-csm-1'!$L38,'bcc-csm1-1-m'!$L38,'BNU-ESM'!$L38,CanESM2!$L38,CCSM4!$L38,'CNRM-CM5'!$L38,'CSIRO-Mk3-6-0'!$L38,'GFDL-ESM2M'!$L38,'GFDL-ESM2G'!$L38,'HadGEM2-ES'!$L38,'HadGEM2-CC'!$L38,inmcm4!$L38,'IPSL-CM5A-LR'!$L38,'IPSL-CM5A-MR'!$L38,'IPSL-MC5B-LR'!$L38,MIROC5!$L38,'MIROC-ESM'!$L38,'MIROC-ESM-CHEM'!$L38,'MRI-CGCM3'!$L38,'NorESM1-M'!$L38)</f>
        <v>171.57456880000001</v>
      </c>
      <c r="V39" s="51">
        <f>MAX('bcc-csm-1'!$M38,'bcc-csm1-1-m'!$M38,'BNU-ESM'!$M38,CanESM2!$M38,CCSM4!$M38,'CNRM-CM5'!$M38,'CSIRO-Mk3-6-0'!$M38,'GFDL-ESM2M'!$M38,'GFDL-ESM2G'!$M38,'HadGEM2-ES'!$M38,'HadGEM2-CC'!$M38,inmcm4!$M38,'IPSL-CM5A-LR'!$M38,'IPSL-CM5A-MR'!$M38,'IPSL-MC5B-LR'!$M38,MIROC5!$M38,'MIROC-ESM'!$M38,'MIROC-ESM-CHEM'!$M38,'MRI-CGCM3'!$M38,'NorESM1-M'!$M38)</f>
        <v>0.3377482067</v>
      </c>
      <c r="W39" s="10">
        <f>STDEV('bcc-csm-1'!$H38,'bcc-csm1-1-m'!$H38,'BNU-ESM'!$H38,CanESM2!$H38,CCSM4!$H38,'CNRM-CM5'!$H38,'CSIRO-Mk3-6-0'!$H38,'GFDL-ESM2M'!$H38,'GFDL-ESM2G'!$H38,'HadGEM2-ES'!$H38,'HadGEM2-CC'!$H38,inmcm4!$H38,'IPSL-CM5A-LR'!$H38,'IPSL-CM5A-MR'!$H38,'IPSL-MC5B-LR'!$H38,MIROC5!$H38,'MIROC-ESM'!$H38,'MIROC-ESM-CHEM'!$H38,'MRI-CGCM3'!$H38,'NorESM1-M'!$H38)</f>
        <v>79.061183821009678</v>
      </c>
      <c r="X39" s="10">
        <f>STDEV('bcc-csm-1'!$I38,'bcc-csm1-1-m'!$I38,'BNU-ESM'!$I38,CanESM2!$I38,CCSM4!$I38,'CNRM-CM5'!$I38,'CSIRO-Mk3-6-0'!$I38,'GFDL-ESM2M'!$I38,'GFDL-ESM2G'!$I38,'HadGEM2-ES'!$I38,'HadGEM2-CC'!$I38,inmcm4!$I38,'IPSL-CM5A-LR'!$I38,'IPSL-CM5A-MR'!$I38,'IPSL-MC5B-LR'!$I38,MIROC5!$I38,'MIROC-ESM'!$I38,'MIROC-ESM-CHEM'!$I38,'MRI-CGCM3'!$I38,'NorESM1-M'!$I38)</f>
        <v>25.379796491291273</v>
      </c>
      <c r="Y39" s="51">
        <f>STDEV('bcc-csm-1'!$J38,'bcc-csm1-1-m'!$J38,'BNU-ESM'!$J38,CanESM2!$J38,CCSM4!$J38,'CNRM-CM5'!$J38,'CSIRO-Mk3-6-0'!$J38,'GFDL-ESM2M'!$J38,'GFDL-ESM2G'!$J38,'HadGEM2-ES'!$J38,'HadGEM2-CC'!$J38,inmcm4!$J38,'IPSL-CM5A-LR'!$J38,'IPSL-CM5A-MR'!$J38,'IPSL-MC5B-LR'!$J38,MIROC5!$J38,'MIROC-ESM'!$J38,'MIROC-ESM-CHEM'!$J38,'MRI-CGCM3'!$J38,'NorESM1-M'!$J38)</f>
        <v>6.5662093410646327E-2</v>
      </c>
      <c r="Z39" s="10">
        <f>STDEV('bcc-csm-1'!$K38,'bcc-csm1-1-m'!$K38,'BNU-ESM'!$K38,CanESM2!$K38,CCSM4!$K38,'CNRM-CM5'!$K38,'CSIRO-Mk3-6-0'!$K38,'GFDL-ESM2M'!$K38,'GFDL-ESM2G'!$K38,'HadGEM2-ES'!$K38,'HadGEM2-CC'!$K38,inmcm4!$K38,'IPSL-CM5A-LR'!$K38,'IPSL-CM5A-MR'!$K38,'IPSL-MC5B-LR'!$K38,MIROC5!$K38,'MIROC-ESM'!$K38,'MIROC-ESM-CHEM'!$K38,'MRI-CGCM3'!$K38,'NorESM1-M'!$K38)</f>
        <v>132.72508054295903</v>
      </c>
      <c r="AA39" s="10">
        <f>STDEV('bcc-csm-1'!$L38,'bcc-csm1-1-m'!$L38,'BNU-ESM'!$L38,CanESM2!$L38,CCSM4!$L38,'CNRM-CM5'!$L38,'CSIRO-Mk3-6-0'!$L38,'GFDL-ESM2M'!$L38,'GFDL-ESM2G'!$L38,'HadGEM2-ES'!$L38,'HadGEM2-CC'!$L38,inmcm4!$L38,'IPSL-CM5A-LR'!$L38,'IPSL-CM5A-MR'!$L38,'IPSL-MC5B-LR'!$L38,MIROC5!$L38,'MIROC-ESM'!$L38,'MIROC-ESM-CHEM'!$L38,'MRI-CGCM3'!$L38,'NorESM1-M'!$L38)</f>
        <v>53.279119752897245</v>
      </c>
      <c r="AB39" s="51">
        <f>STDEV('bcc-csm-1'!$M38,'bcc-csm1-1-m'!$M38,'BNU-ESM'!$M38,CanESM2!$M38,CCSM4!$M38,'CNRM-CM5'!$M38,'CSIRO-Mk3-6-0'!$M38,'GFDL-ESM2M'!$M38,'GFDL-ESM2G'!$M38,'HadGEM2-ES'!$M38,'HadGEM2-CC'!$M38,inmcm4!$M38,'IPSL-CM5A-LR'!$M38,'IPSL-CM5A-MR'!$M38,'IPSL-MC5B-LR'!$M38,MIROC5!$M38,'MIROC-ESM'!$M38,'MIROC-ESM-CHEM'!$M38,'MRI-CGCM3'!$M38,'NorESM1-M'!$M38)</f>
        <v>0.11385820802652011</v>
      </c>
      <c r="AC39" s="10">
        <f t="shared" ref="AC39:AH39" si="92">E39-(3*W39)</f>
        <v>-57.693101481029004</v>
      </c>
      <c r="AD39" s="10">
        <f t="shared" si="92"/>
        <v>-28.718947146873823</v>
      </c>
      <c r="AE39" s="51">
        <f t="shared" si="92"/>
        <v>-0.124331967730439</v>
      </c>
      <c r="AF39" s="10">
        <f t="shared" si="92"/>
        <v>-93.233640161377139</v>
      </c>
      <c r="AG39" s="10">
        <f t="shared" si="92"/>
        <v>-63.105533604041725</v>
      </c>
      <c r="AH39" s="54">
        <f t="shared" si="92"/>
        <v>-0.18721539856906028</v>
      </c>
      <c r="AI39" s="10">
        <f t="shared" ref="AI39:AN39" si="93">E39+(3*W39)</f>
        <v>416.67400144502903</v>
      </c>
      <c r="AJ39" s="10">
        <f t="shared" si="93"/>
        <v>123.55983180087381</v>
      </c>
      <c r="AK39" s="54">
        <f t="shared" si="93"/>
        <v>0.26964059273343899</v>
      </c>
      <c r="AL39" s="10">
        <f t="shared" si="93"/>
        <v>703.11684309637701</v>
      </c>
      <c r="AM39" s="10">
        <f t="shared" si="93"/>
        <v>256.5691849133417</v>
      </c>
      <c r="AN39" s="54">
        <f t="shared" si="93"/>
        <v>0.49593384959006032</v>
      </c>
      <c r="AO39" s="10">
        <f>AVERAGE('bcc-csm-1'!$E38,'bcc-csm1-1-m'!$E38,'BNU-ESM'!$E38,CanESM2!$E38,CCSM4!$E38,'CNRM-CM5'!$E38,'CSIRO-Mk3-6-0'!$E38,'GFDL-ESM2M'!$E38,'GFDL-ESM2G'!$E38,'HadGEM2-ES'!$E38,'HadGEM2-CC'!$E38,inmcm4!$E38,'IPSL-CM5A-LR'!$E38,'IPSL-CM5A-MR'!$E38,'IPSL-MC5B-LR'!$E38,MIROC5!$E38,'MIROC-ESM'!$E38,'MIROC-ESM-CHEM'!$E38,'MRI-CGCM3'!$E38,'NorESM1-M'!$E38)</f>
        <v>1452.4774528499997</v>
      </c>
      <c r="AP39" s="10">
        <f>AVERAGE('bcc-csm-1'!$F38,'bcc-csm1-1-m'!$F38,'BNU-ESM'!$F38,CanESM2!$F38,CCSM4!$F38,'CNRM-CM5'!$F38,'CSIRO-Mk3-6-0'!$F38,'GFDL-ESM2M'!$F38,'GFDL-ESM2G'!$F38,'HadGEM2-ES'!$F38,'HadGEM2-CC'!$F38,inmcm4!$F38,'IPSL-CM5A-LR'!$F38,'IPSL-CM5A-MR'!$F38,'IPSL-MC5B-LR'!$F38,MIROC5!$F38,'MIROC-ESM'!$F38,'MIROC-ESM-CHEM'!$F38,'MRI-CGCM3'!$F38,'NorESM1-M'!$F38)</f>
        <v>97.136496170499996</v>
      </c>
      <c r="AQ39" s="17">
        <f>AVERAGE('bcc-csm-1'!$G38,'bcc-csm1-1-m'!$G38,'BNU-ESM'!$G38,CanESM2!$G38,CCSM4!$G38,'CNRM-CM5'!$G38,'CSIRO-Mk3-6-0'!$G38,'GFDL-ESM2M'!$G38,'GFDL-ESM2G'!$G38,'HadGEM2-ES'!$G38,'HadGEM2-CC'!$G38,inmcm4!$G38,'IPSL-CM5A-LR'!$G38,'IPSL-CM5A-MR'!$G38,'IPSL-MC5B-LR'!$G38,MIROC5!$G38,'MIROC-ESM'!$G38,'MIROC-ESM-CHEM'!$G38,'MRI-CGCM3'!$G38,'NorESM1-M'!$G38)</f>
        <v>0.83385358740500004</v>
      </c>
      <c r="AR39" s="58">
        <f t="shared" si="82"/>
        <v>0.12357537780005481</v>
      </c>
      <c r="AS39" s="56">
        <f t="shared" si="83"/>
        <v>0.48818357874227519</v>
      </c>
      <c r="AT39" s="60">
        <f t="shared" si="84"/>
        <v>8.7130778830854877E-2</v>
      </c>
      <c r="AU39" s="56">
        <f t="shared" si="85"/>
        <v>0.2099458417541383</v>
      </c>
      <c r="AV39" s="56">
        <f t="shared" si="86"/>
        <v>0.99583400130945943</v>
      </c>
      <c r="AW39" s="60">
        <f t="shared" si="87"/>
        <v>0.18511550210016453</v>
      </c>
    </row>
    <row r="40" spans="1:49" ht="12.75" x14ac:dyDescent="0.35">
      <c r="A40" s="7" t="str">
        <f>IF(AND(B40='bcc-csm-1'!C39, B40='bcc-csm1-1-m'!C39,B40='BNU-ESM'!C39, B40=CanESM2!C39, B40=CCSM4!C39, B40='CNRM-CM5'!C39, B40='CSIRO-Mk3-6-0'!C39, B40='GFDL-ESM2M'!C39, B40='GFDL-ESM2G'!C39, B40='HadGEM2-ES'!C39, B40='HadGEM2-CC'!C39, B40=inmcm4!C39, B40='IPSL-CM5A-LR'!C39, B40='IPSL-CM5A-MR'!C39, B40='IPSL-MC5B-LR'!C39, B40=MIROC5!C39, B40='MIROC-ESM'!C39, B40='MIROC-ESM-CHEM'!C39, B40='MRI-CGCM3'!C39, B40='NorESM1-M'!C39), "Yes", "No")</f>
        <v>Yes</v>
      </c>
      <c r="B40" s="7">
        <v>27071</v>
      </c>
      <c r="C40" s="7" t="str">
        <f>VLOOKUP(B40, 'County name'!$A$2:$B$89, 2, FALSE)</f>
        <v>Koochiching</v>
      </c>
      <c r="D40" s="8" t="s">
        <v>97</v>
      </c>
      <c r="E40" s="10">
        <f>AVERAGE('bcc-csm-1'!$H39,'bcc-csm1-1-m'!$H39,'BNU-ESM'!$H39,CanESM2!$H39,CCSM4!$H39,'CNRM-CM5'!$H39,'CSIRO-Mk3-6-0'!$H39,'GFDL-ESM2M'!$H39,'GFDL-ESM2G'!$H39,'HadGEM2-ES'!$H39,'HadGEM2-CC'!$H39,inmcm4!$H39,'IPSL-CM5A-LR'!$H39,'IPSL-CM5A-MR'!$H39,'IPSL-MC5B-LR'!$H39,MIROC5!$H39,'MIROC-ESM'!$H39,'MIROC-ESM-CHEM'!$H39,'MRI-CGCM3'!$H39,'NorESM1-M'!$H39)</f>
        <v>178.50408035849998</v>
      </c>
      <c r="F40" s="10">
        <f>AVERAGE('bcc-csm-1'!$I39,'bcc-csm1-1-m'!$I39,'BNU-ESM'!$I39,CanESM2!$I39,CCSM4!$I39,'CNRM-CM5'!$I39,'CSIRO-Mk3-6-0'!$I39,'GFDL-ESM2M'!$I39,'GFDL-ESM2G'!$I39,'HadGEM2-ES'!$I39,'HadGEM2-CC'!$I39,inmcm4!$I39,'IPSL-CM5A-LR'!$I39,'IPSL-CM5A-MR'!$I39,'IPSL-MC5B-LR'!$I39,MIROC5!$I39,'MIROC-ESM'!$I39,'MIROC-ESM-CHEM'!$I39,'MRI-CGCM3'!$I39,'NorESM1-M'!$I39)</f>
        <v>37.020348594799991</v>
      </c>
      <c r="G40" s="51">
        <f>AVERAGE('bcc-csm-1'!$J39,'bcc-csm1-1-m'!$J39,'BNU-ESM'!$J39,CanESM2!$J39,CCSM4!$J39,'CNRM-CM5'!$J39,'CSIRO-Mk3-6-0'!$J39,'GFDL-ESM2M'!$J39,'GFDL-ESM2G'!$J39,'HadGEM2-ES'!$J39,'HadGEM2-CC'!$J39,inmcm4!$J39,'IPSL-CM5A-LR'!$J39,'IPSL-CM5A-MR'!$J39,'IPSL-MC5B-LR'!$J39,MIROC5!$J39,'MIROC-ESM'!$J39,'MIROC-ESM-CHEM'!$J39,'MRI-CGCM3'!$J39,'NorESM1-M'!$J39)</f>
        <v>6.7802874749500003E-2</v>
      </c>
      <c r="H40" s="10">
        <f>AVERAGE('bcc-csm-1'!$K39,'bcc-csm1-1-m'!$K39,'BNU-ESM'!$K39,CanESM2!$K39,CCSM4!$K39,'CNRM-CM5'!$K39,'CSIRO-Mk3-6-0'!$K39,'GFDL-ESM2M'!$K39,'GFDL-ESM2G'!$K39,'HadGEM2-ES'!$K39,'HadGEM2-CC'!$K39,inmcm4!$K39,'IPSL-CM5A-LR'!$K39,'IPSL-CM5A-MR'!$K39,'IPSL-MC5B-LR'!$K39,MIROC5!$K39,'MIROC-ESM'!$K39,'MIROC-ESM-CHEM'!$K39,'MRI-CGCM3'!$K39,'NorESM1-M'!$K39)</f>
        <v>297.52446993000001</v>
      </c>
      <c r="I40" s="10">
        <f>AVERAGE('bcc-csm-1'!$L39,'bcc-csm1-1-m'!$L39,'BNU-ESM'!$L39,CanESM2!$L39,CCSM4!$L39,'CNRM-CM5'!$L39,'CSIRO-Mk3-6-0'!$L39,'GFDL-ESM2M'!$L39,'GFDL-ESM2G'!$L39,'HadGEM2-ES'!$L39,'HadGEM2-CC'!$L39,inmcm4!$L39,'IPSL-CM5A-LR'!$L39,'IPSL-CM5A-MR'!$L39,'IPSL-MC5B-LR'!$L39,MIROC5!$L39,'MIROC-ESM'!$L39,'MIROC-ESM-CHEM'!$L39,'MRI-CGCM3'!$L39,'NorESM1-M'!$L39)</f>
        <v>71.033402101150017</v>
      </c>
      <c r="J40" s="51">
        <f>AVERAGE('bcc-csm-1'!$M39,'bcc-csm1-1-m'!$M39,'BNU-ESM'!$M39,CanESM2!$M39,CCSM4!$M39,'CNRM-CM5'!$M39,'CSIRO-Mk3-6-0'!$M39,'GFDL-ESM2M'!$M39,'GFDL-ESM2G'!$M39,'HadGEM2-ES'!$M39,'HadGEM2-CC'!$M39,inmcm4!$M39,'IPSL-CM5A-LR'!$M39,'IPSL-CM5A-MR'!$M39,'IPSL-MC5B-LR'!$M39,MIROC5!$M39,'MIROC-ESM'!$M39,'MIROC-ESM-CHEM'!$M39,'MRI-CGCM3'!$M39,'NorESM1-M'!$M39)</f>
        <v>0.13588945348214998</v>
      </c>
      <c r="K40" s="10">
        <f>MIN('bcc-csm-1'!$H39,'bcc-csm1-1-m'!$H39,'BNU-ESM'!$H39,CanESM2!$H39,CCSM4!$H39,'CNRM-CM5'!$H39,'CSIRO-Mk3-6-0'!$H39,'GFDL-ESM2M'!$H39,'GFDL-ESM2G'!$H39,'HadGEM2-ES'!$H39,'HadGEM2-CC'!$H39,inmcm4!$H39,'IPSL-CM5A-LR'!$H39,'IPSL-CM5A-MR'!$H39,'IPSL-MC5B-LR'!$H39,MIROC5!$H39,'MIROC-ESM'!$H39,'MIROC-ESM-CHEM'!$H39,'MRI-CGCM3'!$H39,'NorESM1-M'!$H39)</f>
        <v>-11.781506609999999</v>
      </c>
      <c r="L40" s="10">
        <f>MIN('bcc-csm-1'!$I39,'bcc-csm1-1-m'!$I39,'BNU-ESM'!$I39,CanESM2!$I39,CCSM4!$I39,'CNRM-CM5'!$I39,'CSIRO-Mk3-6-0'!$I39,'GFDL-ESM2M'!$I39,'GFDL-ESM2G'!$I39,'HadGEM2-ES'!$I39,'HadGEM2-CC'!$I39,inmcm4!$I39,'IPSL-CM5A-LR'!$I39,'IPSL-CM5A-MR'!$I39,'IPSL-MC5B-LR'!$I39,MIROC5!$I39,'MIROC-ESM'!$I39,'MIROC-ESM-CHEM'!$I39,'MRI-CGCM3'!$I39,'NorESM1-M'!$I39)</f>
        <v>-17.0893549</v>
      </c>
      <c r="M40" s="51">
        <f>MIN('bcc-csm-1'!$J39,'bcc-csm1-1-m'!$J39,'BNU-ESM'!$J39,CanESM2!$J39,CCSM4!$J39,'CNRM-CM5'!$J39,'CSIRO-Mk3-6-0'!$J39,'GFDL-ESM2M'!$J39,'GFDL-ESM2G'!$J39,'HadGEM2-ES'!$J39,'HadGEM2-CC'!$J39,inmcm4!$J39,'IPSL-CM5A-LR'!$J39,'IPSL-CM5A-MR'!$J39,'IPSL-MC5B-LR'!$J39,MIROC5!$J39,'MIROC-ESM'!$J39,'MIROC-ESM-CHEM'!$J39,'MRI-CGCM3'!$J39,'NorESM1-M'!$J39)</f>
        <v>-0.1204373247</v>
      </c>
      <c r="N40" s="10">
        <f>MIN('bcc-csm-1'!$K39,'bcc-csm1-1-m'!$K39,'BNU-ESM'!$K39,CanESM2!$K39,CCSM4!$K39,'CNRM-CM5'!$K39,'CSIRO-Mk3-6-0'!$K39,'GFDL-ESM2M'!$K39,'GFDL-ESM2G'!$K39,'HadGEM2-ES'!$K39,'HadGEM2-CC'!$K39,inmcm4!$K39,'IPSL-CM5A-LR'!$K39,'IPSL-CM5A-MR'!$K39,'IPSL-MC5B-LR'!$K39,MIROC5!$K39,'MIROC-ESM'!$K39,'MIROC-ESM-CHEM'!$K39,'MRI-CGCM3'!$K39,'NorESM1-M'!$K39)</f>
        <v>100.5187067</v>
      </c>
      <c r="O40" s="10">
        <f>MIN('bcc-csm-1'!$L39,'bcc-csm1-1-m'!$L39,'BNU-ESM'!$L39,CanESM2!$L39,CCSM4!$L39,'CNRM-CM5'!$L39,'CSIRO-Mk3-6-0'!$L39,'GFDL-ESM2M'!$L39,'GFDL-ESM2G'!$L39,'HadGEM2-ES'!$L39,'HadGEM2-CC'!$L39,inmcm4!$L39,'IPSL-CM5A-LR'!$L39,'IPSL-CM5A-MR'!$L39,'IPSL-MC5B-LR'!$L39,MIROC5!$L39,'MIROC-ESM'!$L39,'MIROC-ESM-CHEM'!$L39,'MRI-CGCM3'!$L39,'NorESM1-M'!$L39)</f>
        <v>-2.037296295</v>
      </c>
      <c r="P40" s="51">
        <f>MIN('bcc-csm-1'!$M39,'bcc-csm1-1-m'!$M39,'BNU-ESM'!$M39,CanESM2!$M39,CCSM4!$M39,'CNRM-CM5'!$M39,'CSIRO-Mk3-6-0'!$M39,'GFDL-ESM2M'!$M39,'GFDL-ESM2G'!$M39,'HadGEM2-ES'!$M39,'HadGEM2-CC'!$M39,inmcm4!$M39,'IPSL-CM5A-LR'!$M39,'IPSL-CM5A-MR'!$M39,'IPSL-MC5B-LR'!$M39,MIROC5!$M39,'MIROC-ESM'!$M39,'MIROC-ESM-CHEM'!$M39,'MRI-CGCM3'!$M39,'NorESM1-M'!$M39)</f>
        <v>-5.784414341E-2</v>
      </c>
      <c r="Q40" s="10">
        <f>MAX('bcc-csm-1'!$H39,'bcc-csm1-1-m'!$H39,'BNU-ESM'!$H39,CanESM2!$H39,CCSM4!$H39,'CNRM-CM5'!$H39,'CSIRO-Mk3-6-0'!$H39,'GFDL-ESM2M'!$H39,'GFDL-ESM2G'!$H39,'HadGEM2-ES'!$H39,'HadGEM2-CC'!$H39,inmcm4!$H39,'IPSL-CM5A-LR'!$H39,'IPSL-CM5A-MR'!$H39,'IPSL-MC5B-LR'!$H39,MIROC5!$H39,'MIROC-ESM'!$H39,'MIROC-ESM-CHEM'!$H39,'MRI-CGCM3'!$H39,'NorESM1-M'!$H39)</f>
        <v>310.05398580000002</v>
      </c>
      <c r="R40" s="10">
        <f>MAX('bcc-csm-1'!$I39,'bcc-csm1-1-m'!$I39,'BNU-ESM'!$I39,CanESM2!$I39,CCSM4!$I39,'CNRM-CM5'!$I39,'CSIRO-Mk3-6-0'!$I39,'GFDL-ESM2M'!$I39,'GFDL-ESM2G'!$I39,'HadGEM2-ES'!$I39,'HadGEM2-CC'!$I39,inmcm4!$I39,'IPSL-CM5A-LR'!$I39,'IPSL-CM5A-MR'!$I39,'IPSL-MC5B-LR'!$I39,MIROC5!$I39,'MIROC-ESM'!$I39,'MIROC-ESM-CHEM'!$I39,'MRI-CGCM3'!$I39,'NorESM1-M'!$I39)</f>
        <v>65.197056439999997</v>
      </c>
      <c r="S40" s="51">
        <f>MAX('bcc-csm-1'!$J39,'bcc-csm1-1-m'!$J39,'BNU-ESM'!$J39,CanESM2!$J39,CCSM4!$J39,'CNRM-CM5'!$J39,'CSIRO-Mk3-6-0'!$J39,'GFDL-ESM2M'!$J39,'GFDL-ESM2G'!$J39,'HadGEM2-ES'!$J39,'HadGEM2-CC'!$J39,inmcm4!$J39,'IPSL-CM5A-LR'!$J39,'IPSL-CM5A-MR'!$J39,'IPSL-MC5B-LR'!$J39,MIROC5!$J39,'MIROC-ESM'!$J39,'MIROC-ESM-CHEM'!$J39,'MRI-CGCM3'!$J39,'NorESM1-M'!$J39)</f>
        <v>0.17312388840000001</v>
      </c>
      <c r="T40" s="10">
        <f>MAX('bcc-csm-1'!$K39,'bcc-csm1-1-m'!$K39,'BNU-ESM'!$K39,CanESM2!$K39,CCSM4!$K39,'CNRM-CM5'!$K39,'CSIRO-Mk3-6-0'!$K39,'GFDL-ESM2M'!$K39,'GFDL-ESM2G'!$K39,'HadGEM2-ES'!$K39,'HadGEM2-CC'!$K39,inmcm4!$K39,'IPSL-CM5A-LR'!$K39,'IPSL-CM5A-MR'!$K39,'IPSL-MC5B-LR'!$K39,MIROC5!$K39,'MIROC-ESM'!$K39,'MIROC-ESM-CHEM'!$K39,'MRI-CGCM3'!$K39,'NorESM1-M'!$K39)</f>
        <v>487.8867396</v>
      </c>
      <c r="U40" s="10">
        <f>MAX('bcc-csm-1'!$L39,'bcc-csm1-1-m'!$L39,'BNU-ESM'!$L39,CanESM2!$L39,CCSM4!$L39,'CNRM-CM5'!$L39,'CSIRO-Mk3-6-0'!$L39,'GFDL-ESM2M'!$L39,'GFDL-ESM2G'!$L39,'HadGEM2-ES'!$L39,'HadGEM2-CC'!$L39,inmcm4!$L39,'IPSL-CM5A-LR'!$L39,'IPSL-CM5A-MR'!$L39,'IPSL-MC5B-LR'!$L39,MIROC5!$L39,'MIROC-ESM'!$L39,'MIROC-ESM-CHEM'!$L39,'MRI-CGCM3'!$L39,'NorESM1-M'!$L39)</f>
        <v>143.2090134</v>
      </c>
      <c r="V40" s="51">
        <f>MAX('bcc-csm-1'!$M39,'bcc-csm1-1-m'!$M39,'BNU-ESM'!$M39,CanESM2!$M39,CCSM4!$M39,'CNRM-CM5'!$M39,'CSIRO-Mk3-6-0'!$M39,'GFDL-ESM2M'!$M39,'GFDL-ESM2G'!$M39,'HadGEM2-ES'!$M39,'HadGEM2-CC'!$M39,inmcm4!$M39,'IPSL-CM5A-LR'!$M39,'IPSL-CM5A-MR'!$M39,'IPSL-MC5B-LR'!$M39,MIROC5!$M39,'MIROC-ESM'!$M39,'MIROC-ESM-CHEM'!$M39,'MRI-CGCM3'!$M39,'NorESM1-M'!$M39)</f>
        <v>0.3396143365</v>
      </c>
      <c r="W40" s="10">
        <f>STDEV('bcc-csm-1'!$H39,'bcc-csm1-1-m'!$H39,'BNU-ESM'!$H39,CanESM2!$H39,CCSM4!$H39,'CNRM-CM5'!$H39,'CSIRO-Mk3-6-0'!$H39,'GFDL-ESM2M'!$H39,'GFDL-ESM2G'!$H39,'HadGEM2-ES'!$H39,'HadGEM2-CC'!$H39,inmcm4!$H39,'IPSL-CM5A-LR'!$H39,'IPSL-CM5A-MR'!$H39,'IPSL-MC5B-LR'!$H39,MIROC5!$H39,'MIROC-ESM'!$H39,'MIROC-ESM-CHEM'!$H39,'MRI-CGCM3'!$H39,'NorESM1-M'!$H39)</f>
        <v>79.133101074290366</v>
      </c>
      <c r="X40" s="10">
        <f>STDEV('bcc-csm-1'!$I39,'bcc-csm1-1-m'!$I39,'BNU-ESM'!$I39,CanESM2!$I39,CCSM4!$I39,'CNRM-CM5'!$I39,'CSIRO-Mk3-6-0'!$I39,'GFDL-ESM2M'!$I39,'GFDL-ESM2G'!$I39,'HadGEM2-ES'!$I39,'HadGEM2-CC'!$I39,inmcm4!$I39,'IPSL-CM5A-LR'!$I39,'IPSL-CM5A-MR'!$I39,'IPSL-MC5B-LR'!$I39,MIROC5!$I39,'MIROC-ESM'!$I39,'MIROC-ESM-CHEM'!$I39,'MRI-CGCM3'!$I39,'NorESM1-M'!$I39)</f>
        <v>19.707006933202379</v>
      </c>
      <c r="Y40" s="51">
        <f>STDEV('bcc-csm-1'!$J39,'bcc-csm1-1-m'!$J39,'BNU-ESM'!$J39,CanESM2!$J39,CCSM4!$J39,'CNRM-CM5'!$J39,'CSIRO-Mk3-6-0'!$J39,'GFDL-ESM2M'!$J39,'GFDL-ESM2G'!$J39,'HadGEM2-ES'!$J39,'HadGEM2-CC'!$J39,inmcm4!$J39,'IPSL-CM5A-LR'!$J39,'IPSL-CM5A-MR'!$J39,'IPSL-MC5B-LR'!$J39,MIROC5!$J39,'MIROC-ESM'!$J39,'MIROC-ESM-CHEM'!$J39,'MRI-CGCM3'!$J39,'NorESM1-M'!$J39)</f>
        <v>5.9507639414585103E-2</v>
      </c>
      <c r="Z40" s="10">
        <f>STDEV('bcc-csm-1'!$K39,'bcc-csm1-1-m'!$K39,'BNU-ESM'!$K39,CanESM2!$K39,CCSM4!$K39,'CNRM-CM5'!$K39,'CSIRO-Mk3-6-0'!$K39,'GFDL-ESM2M'!$K39,'GFDL-ESM2G'!$K39,'HadGEM2-ES'!$K39,'HadGEM2-CC'!$K39,inmcm4!$K39,'IPSL-CM5A-LR'!$K39,'IPSL-CM5A-MR'!$K39,'IPSL-MC5B-LR'!$K39,MIROC5!$K39,'MIROC-ESM'!$K39,'MIROC-ESM-CHEM'!$K39,'MRI-CGCM3'!$K39,'NorESM1-M'!$K39)</f>
        <v>123.46190865462219</v>
      </c>
      <c r="AA40" s="10">
        <f>STDEV('bcc-csm-1'!$L39,'bcc-csm1-1-m'!$L39,'BNU-ESM'!$L39,CanESM2!$L39,CCSM4!$L39,'CNRM-CM5'!$L39,'CSIRO-Mk3-6-0'!$L39,'GFDL-ESM2M'!$L39,'GFDL-ESM2G'!$L39,'HadGEM2-ES'!$L39,'HadGEM2-CC'!$L39,inmcm4!$L39,'IPSL-CM5A-LR'!$L39,'IPSL-CM5A-MR'!$L39,'IPSL-MC5B-LR'!$L39,MIROC5!$L39,'MIROC-ESM'!$L39,'MIROC-ESM-CHEM'!$L39,'MRI-CGCM3'!$L39,'NorESM1-M'!$L39)</f>
        <v>42.541206887061684</v>
      </c>
      <c r="AB40" s="51">
        <f>STDEV('bcc-csm-1'!$M39,'bcc-csm1-1-m'!$M39,'BNU-ESM'!$M39,CanESM2!$M39,CCSM4!$M39,'CNRM-CM5'!$M39,'CSIRO-Mk3-6-0'!$M39,'GFDL-ESM2M'!$M39,'GFDL-ESM2G'!$M39,'HadGEM2-ES'!$M39,'HadGEM2-CC'!$M39,inmcm4!$M39,'IPSL-CM5A-LR'!$M39,'IPSL-CM5A-MR'!$M39,'IPSL-MC5B-LR'!$M39,MIROC5!$M39,'MIROC-ESM'!$M39,'MIROC-ESM-CHEM'!$M39,'MRI-CGCM3'!$M39,'NorESM1-M'!$M39)</f>
        <v>0.10058754805004554</v>
      </c>
      <c r="AC40" s="10">
        <f t="shared" ref="AC40:AH40" si="94">E40-(3*W40)</f>
        <v>-58.895222864371107</v>
      </c>
      <c r="AD40" s="10">
        <f t="shared" si="94"/>
        <v>-22.100672204807147</v>
      </c>
      <c r="AE40" s="51">
        <f t="shared" si="94"/>
        <v>-0.11072004349425532</v>
      </c>
      <c r="AF40" s="10">
        <f t="shared" si="94"/>
        <v>-72.861256033866539</v>
      </c>
      <c r="AG40" s="10">
        <f t="shared" si="94"/>
        <v>-56.590218560035026</v>
      </c>
      <c r="AH40" s="54">
        <f t="shared" si="94"/>
        <v>-0.16587319066798661</v>
      </c>
      <c r="AI40" s="10">
        <f t="shared" ref="AI40:AN40" si="95">E40+(3*W40)</f>
        <v>415.90338358137103</v>
      </c>
      <c r="AJ40" s="10">
        <f t="shared" si="95"/>
        <v>96.141369394407121</v>
      </c>
      <c r="AK40" s="54">
        <f t="shared" si="95"/>
        <v>0.24632579299325533</v>
      </c>
      <c r="AL40" s="10">
        <f t="shared" si="95"/>
        <v>667.91019589386656</v>
      </c>
      <c r="AM40" s="10">
        <f t="shared" si="95"/>
        <v>198.65702276233506</v>
      </c>
      <c r="AN40" s="54">
        <f t="shared" si="95"/>
        <v>0.43765209763228657</v>
      </c>
      <c r="AO40" s="10">
        <f>AVERAGE('bcc-csm-1'!$E39,'bcc-csm1-1-m'!$E39,'BNU-ESM'!$E39,CanESM2!$E39,CCSM4!$E39,'CNRM-CM5'!$E39,'CSIRO-Mk3-6-0'!$E39,'GFDL-ESM2M'!$E39,'GFDL-ESM2G'!$E39,'HadGEM2-ES'!$E39,'HadGEM2-CC'!$E39,inmcm4!$E39,'IPSL-CM5A-LR'!$E39,'IPSL-CM5A-MR'!$E39,'IPSL-MC5B-LR'!$E39,MIROC5!$E39,'MIROC-ESM'!$E39,'MIROC-ESM-CHEM'!$E39,'MRI-CGCM3'!$E39,'NorESM1-M'!$E39)</f>
        <v>1346.9126630999999</v>
      </c>
      <c r="AP40" s="10">
        <f>AVERAGE('bcc-csm-1'!$F39,'bcc-csm1-1-m'!$F39,'BNU-ESM'!$F39,CanESM2!$F39,CCSM4!$F39,'CNRM-CM5'!$F39,'CSIRO-Mk3-6-0'!$F39,'GFDL-ESM2M'!$F39,'GFDL-ESM2G'!$F39,'HadGEM2-ES'!$F39,'HadGEM2-CC'!$F39,inmcm4!$F39,'IPSL-CM5A-LR'!$F39,'IPSL-CM5A-MR'!$F39,'IPSL-MC5B-LR'!$F39,MIROC5!$F39,'MIROC-ESM'!$F39,'MIROC-ESM-CHEM'!$F39,'MRI-CGCM3'!$F39,'NorESM1-M'!$F39)</f>
        <v>55.174475819999998</v>
      </c>
      <c r="AQ40" s="17">
        <f>AVERAGE('bcc-csm-1'!$G39,'bcc-csm1-1-m'!$G39,'BNU-ESM'!$G39,CanESM2!$G39,CCSM4!$G39,'CNRM-CM5'!$G39,'CSIRO-Mk3-6-0'!$G39,'GFDL-ESM2M'!$G39,'GFDL-ESM2G'!$G39,'HadGEM2-ES'!$G39,'HadGEM2-CC'!$G39,inmcm4!$G39,'IPSL-CM5A-LR'!$G39,'IPSL-CM5A-MR'!$G39,'IPSL-MC5B-LR'!$G39,MIROC5!$G39,'MIROC-ESM'!$G39,'MIROC-ESM-CHEM'!$G39,'MRI-CGCM3'!$G39,'NorESM1-M'!$G39)</f>
        <v>0.75650991149000002</v>
      </c>
      <c r="AR40" s="58">
        <f t="shared" si="82"/>
        <v>0.13252832588837807</v>
      </c>
      <c r="AS40" s="56">
        <f t="shared" si="83"/>
        <v>0.67096874133565609</v>
      </c>
      <c r="AT40" s="60">
        <f t="shared" si="84"/>
        <v>8.9625890843858774E-2</v>
      </c>
      <c r="AU40" s="56">
        <f t="shared" si="85"/>
        <v>0.22089366154241188</v>
      </c>
      <c r="AV40" s="56">
        <f t="shared" si="86"/>
        <v>1.2874322962829376</v>
      </c>
      <c r="AW40" s="60">
        <f t="shared" si="87"/>
        <v>0.17962679856303013</v>
      </c>
    </row>
    <row r="41" spans="1:49" ht="12.75" x14ac:dyDescent="0.35">
      <c r="A41" s="7" t="str">
        <f>IF(AND(B41='bcc-csm-1'!C40, B41='bcc-csm1-1-m'!C40,B41='BNU-ESM'!C40, B41=CanESM2!C40, B41=CCSM4!C40, B41='CNRM-CM5'!C40, B41='CSIRO-Mk3-6-0'!C40, B41='GFDL-ESM2M'!C40, B41='GFDL-ESM2G'!C40, B41='HadGEM2-ES'!C40, B41='HadGEM2-CC'!C40, B41=inmcm4!C40, B41='IPSL-CM5A-LR'!C40, B41='IPSL-CM5A-MR'!C40, B41='IPSL-MC5B-LR'!C40, B41=MIROC5!C40, B41='MIROC-ESM'!C40, B41='MIROC-ESM-CHEM'!C40, B41='MRI-CGCM3'!C40, B41='NorESM1-M'!C40), "Yes", "No")</f>
        <v>Yes</v>
      </c>
      <c r="B41" s="7">
        <v>27073</v>
      </c>
      <c r="C41" s="7" t="str">
        <f>VLOOKUP(B41, 'County name'!$A$2:$B$89, 2, FALSE)</f>
        <v>Lac qui Parle</v>
      </c>
      <c r="D41" s="8" t="s">
        <v>97</v>
      </c>
      <c r="E41" s="10">
        <f>AVERAGE('bcc-csm-1'!$H40,'bcc-csm1-1-m'!$H40,'BNU-ESM'!$H40,CanESM2!$H40,CCSM4!$H40,'CNRM-CM5'!$H40,'CSIRO-Mk3-6-0'!$H40,'GFDL-ESM2M'!$H40,'GFDL-ESM2G'!$H40,'HadGEM2-ES'!$H40,'HadGEM2-CC'!$H40,inmcm4!$H40,'IPSL-CM5A-LR'!$H40,'IPSL-CM5A-MR'!$H40,'IPSL-MC5B-LR'!$H40,MIROC5!$H40,'MIROC-ESM'!$H40,'MIROC-ESM-CHEM'!$H40,'MRI-CGCM3'!$H40,'NorESM1-M'!$H40)</f>
        <v>205.7233357655</v>
      </c>
      <c r="F41" s="10">
        <f>AVERAGE('bcc-csm-1'!$I40,'bcc-csm1-1-m'!$I40,'BNU-ESM'!$I40,CanESM2!$I40,CCSM4!$I40,'CNRM-CM5'!$I40,'CSIRO-Mk3-6-0'!$I40,'GFDL-ESM2M'!$I40,'GFDL-ESM2G'!$I40,'HadGEM2-ES'!$I40,'HadGEM2-CC'!$I40,inmcm4!$I40,'IPSL-CM5A-LR'!$I40,'IPSL-CM5A-MR'!$I40,'IPSL-MC5B-LR'!$I40,MIROC5!$I40,'MIROC-ESM'!$I40,'MIROC-ESM-CHEM'!$I40,'MRI-CGCM3'!$I40,'NorESM1-M'!$I40)</f>
        <v>83.519616118000002</v>
      </c>
      <c r="G41" s="51">
        <f>AVERAGE('bcc-csm-1'!$J40,'bcc-csm1-1-m'!$J40,'BNU-ESM'!$J40,CanESM2!$J40,CCSM4!$J40,'CNRM-CM5'!$J40,'CSIRO-Mk3-6-0'!$J40,'GFDL-ESM2M'!$J40,'GFDL-ESM2G'!$J40,'HadGEM2-ES'!$J40,'HadGEM2-CC'!$J40,inmcm4!$J40,'IPSL-CM5A-LR'!$J40,'IPSL-CM5A-MR'!$J40,'IPSL-MC5B-LR'!$J40,MIROC5!$J40,'MIROC-ESM'!$J40,'MIROC-ESM-CHEM'!$J40,'MRI-CGCM3'!$J40,'NorESM1-M'!$J40)</f>
        <v>0.10627503075635</v>
      </c>
      <c r="H41" s="10">
        <f>AVERAGE('bcc-csm-1'!$K40,'bcc-csm1-1-m'!$K40,'BNU-ESM'!$K40,CanESM2!$K40,CCSM4!$K40,'CNRM-CM5'!$K40,'CSIRO-Mk3-6-0'!$K40,'GFDL-ESM2M'!$K40,'GFDL-ESM2G'!$K40,'HadGEM2-ES'!$K40,'HadGEM2-CC'!$K40,inmcm4!$K40,'IPSL-CM5A-LR'!$K40,'IPSL-CM5A-MR'!$K40,'IPSL-MC5B-LR'!$K40,MIROC5!$K40,'MIROC-ESM'!$K40,'MIROC-ESM-CHEM'!$K40,'MRI-CGCM3'!$K40,'NorESM1-M'!$K40)</f>
        <v>345.28197167500002</v>
      </c>
      <c r="I41" s="10">
        <f>AVERAGE('bcc-csm-1'!$L40,'bcc-csm1-1-m'!$L40,'BNU-ESM'!$L40,CanESM2!$L40,CCSM4!$L40,'CNRM-CM5'!$L40,'CSIRO-Mk3-6-0'!$L40,'GFDL-ESM2M'!$L40,'GFDL-ESM2G'!$L40,'HadGEM2-ES'!$L40,'HadGEM2-CC'!$L40,inmcm4!$L40,'IPSL-CM5A-LR'!$L40,'IPSL-CM5A-MR'!$L40,'IPSL-MC5B-LR'!$L40,MIROC5!$L40,'MIROC-ESM'!$L40,'MIROC-ESM-CHEM'!$L40,'MRI-CGCM3'!$L40,'NorESM1-M'!$L40)</f>
        <v>157.16115108299999</v>
      </c>
      <c r="J41" s="51">
        <f>AVERAGE('bcc-csm-1'!$M40,'bcc-csm1-1-m'!$M40,'BNU-ESM'!$M40,CanESM2!$M40,CCSM4!$M40,'CNRM-CM5'!$M40,'CSIRO-Mk3-6-0'!$M40,'GFDL-ESM2M'!$M40,'GFDL-ESM2G'!$M40,'HadGEM2-ES'!$M40,'HadGEM2-CC'!$M40,inmcm4!$M40,'IPSL-CM5A-LR'!$M40,'IPSL-CM5A-MR'!$M40,'IPSL-MC5B-LR'!$M40,MIROC5!$M40,'MIROC-ESM'!$M40,'MIROC-ESM-CHEM'!$M40,'MRI-CGCM3'!$M40,'NorESM1-M'!$M40)</f>
        <v>0.21163305270900001</v>
      </c>
      <c r="K41" s="10">
        <f>MIN('bcc-csm-1'!$H40,'bcc-csm1-1-m'!$H40,'BNU-ESM'!$H40,CanESM2!$H40,CCSM4!$H40,'CNRM-CM5'!$H40,'CSIRO-Mk3-6-0'!$H40,'GFDL-ESM2M'!$H40,'GFDL-ESM2G'!$H40,'HadGEM2-ES'!$H40,'HadGEM2-CC'!$H40,inmcm4!$H40,'IPSL-CM5A-LR'!$H40,'IPSL-CM5A-MR'!$H40,'IPSL-MC5B-LR'!$H40,MIROC5!$H40,'MIROC-ESM'!$H40,'MIROC-ESM-CHEM'!$H40,'MRI-CGCM3'!$H40,'NorESM1-M'!$H40)</f>
        <v>27.788331029999998</v>
      </c>
      <c r="L41" s="10">
        <f>MIN('bcc-csm-1'!$I40,'bcc-csm1-1-m'!$I40,'BNU-ESM'!$I40,CanESM2!$I40,CCSM4!$I40,'CNRM-CM5'!$I40,'CSIRO-Mk3-6-0'!$I40,'GFDL-ESM2M'!$I40,'GFDL-ESM2G'!$I40,'HadGEM2-ES'!$I40,'HadGEM2-CC'!$I40,inmcm4!$I40,'IPSL-CM5A-LR'!$I40,'IPSL-CM5A-MR'!$I40,'IPSL-MC5B-LR'!$I40,MIROC5!$I40,'MIROC-ESM'!$I40,'MIROC-ESM-CHEM'!$I40,'MRI-CGCM3'!$I40,'NorESM1-M'!$I40)</f>
        <v>-15.16103663</v>
      </c>
      <c r="M41" s="51">
        <f>MIN('bcc-csm-1'!$J40,'bcc-csm1-1-m'!$J40,'BNU-ESM'!$J40,CanESM2!$J40,CCSM4!$J40,'CNRM-CM5'!$J40,'CSIRO-Mk3-6-0'!$J40,'GFDL-ESM2M'!$J40,'GFDL-ESM2G'!$J40,'HadGEM2-ES'!$J40,'HadGEM2-CC'!$J40,inmcm4!$J40,'IPSL-CM5A-LR'!$J40,'IPSL-CM5A-MR'!$J40,'IPSL-MC5B-LR'!$J40,MIROC5!$J40,'MIROC-ESM'!$J40,'MIROC-ESM-CHEM'!$J40,'MRI-CGCM3'!$J40,'NorESM1-M'!$J40)</f>
        <v>-7.7416109590000004E-2</v>
      </c>
      <c r="N41" s="10">
        <f>MIN('bcc-csm-1'!$K40,'bcc-csm1-1-m'!$K40,'BNU-ESM'!$K40,CanESM2!$K40,CCSM4!$K40,'CNRM-CM5'!$K40,'CSIRO-Mk3-6-0'!$K40,'GFDL-ESM2M'!$K40,'GFDL-ESM2G'!$K40,'HadGEM2-ES'!$K40,'HadGEM2-CC'!$K40,inmcm4!$K40,'IPSL-CM5A-LR'!$K40,'IPSL-CM5A-MR'!$K40,'IPSL-MC5B-LR'!$K40,MIROC5!$K40,'MIROC-ESM'!$K40,'MIROC-ESM-CHEM'!$K40,'MRI-CGCM3'!$K40,'NorESM1-M'!$K40)</f>
        <v>113.39121280000001</v>
      </c>
      <c r="O41" s="10">
        <f>MIN('bcc-csm-1'!$L40,'bcc-csm1-1-m'!$L40,'BNU-ESM'!$L40,CanESM2!$L40,CCSM4!$L40,'CNRM-CM5'!$L40,'CSIRO-Mk3-6-0'!$L40,'GFDL-ESM2M'!$L40,'GFDL-ESM2G'!$L40,'HadGEM2-ES'!$L40,'HadGEM2-CC'!$L40,inmcm4!$L40,'IPSL-CM5A-LR'!$L40,'IPSL-CM5A-MR'!$L40,'IPSL-MC5B-LR'!$L40,MIROC5!$L40,'MIROC-ESM'!$L40,'MIROC-ESM-CHEM'!$L40,'MRI-CGCM3'!$L40,'NorESM1-M'!$L40)</f>
        <v>38.765323109999997</v>
      </c>
      <c r="P41" s="51">
        <f>MIN('bcc-csm-1'!$M40,'bcc-csm1-1-m'!$M40,'BNU-ESM'!$M40,CanESM2!$M40,CCSM4!$M40,'CNRM-CM5'!$M40,'CSIRO-Mk3-6-0'!$M40,'GFDL-ESM2M'!$M40,'GFDL-ESM2G'!$M40,'HadGEM2-ES'!$M40,'HadGEM2-CC'!$M40,inmcm4!$M40,'IPSL-CM5A-LR'!$M40,'IPSL-CM5A-MR'!$M40,'IPSL-MC5B-LR'!$M40,MIROC5!$M40,'MIROC-ESM'!$M40,'MIROC-ESM-CHEM'!$M40,'MRI-CGCM3'!$M40,'NorESM1-M'!$M40)</f>
        <v>1.7757391340000001E-2</v>
      </c>
      <c r="Q41" s="10">
        <f>MAX('bcc-csm-1'!$H40,'bcc-csm1-1-m'!$H40,'BNU-ESM'!$H40,CanESM2!$H40,CCSM4!$H40,'CNRM-CM5'!$H40,'CSIRO-Mk3-6-0'!$H40,'GFDL-ESM2M'!$H40,'GFDL-ESM2G'!$H40,'HadGEM2-ES'!$H40,'HadGEM2-CC'!$H40,inmcm4!$H40,'IPSL-CM5A-LR'!$H40,'IPSL-CM5A-MR'!$H40,'IPSL-MC5B-LR'!$H40,MIROC5!$H40,'MIROC-ESM'!$H40,'MIROC-ESM-CHEM'!$H40,'MRI-CGCM3'!$H40,'NorESM1-M'!$H40)</f>
        <v>338.41086769999998</v>
      </c>
      <c r="R41" s="10">
        <f>MAX('bcc-csm-1'!$I40,'bcc-csm1-1-m'!$I40,'BNU-ESM'!$I40,CanESM2!$I40,CCSM4!$I40,'CNRM-CM5'!$I40,'CSIRO-Mk3-6-0'!$I40,'GFDL-ESM2M'!$I40,'GFDL-ESM2G'!$I40,'HadGEM2-ES'!$I40,'HadGEM2-CC'!$I40,inmcm4!$I40,'IPSL-CM5A-LR'!$I40,'IPSL-CM5A-MR'!$I40,'IPSL-MC5B-LR'!$I40,MIROC5!$I40,'MIROC-ESM'!$I40,'MIROC-ESM-CHEM'!$I40,'MRI-CGCM3'!$I40,'NorESM1-M'!$I40)</f>
        <v>151.3642643</v>
      </c>
      <c r="S41" s="51">
        <f>MAX('bcc-csm-1'!$J40,'bcc-csm1-1-m'!$J40,'BNU-ESM'!$J40,CanESM2!$J40,CCSM4!$J40,'CNRM-CM5'!$J40,'CSIRO-Mk3-6-0'!$J40,'GFDL-ESM2M'!$J40,'GFDL-ESM2G'!$J40,'HadGEM2-ES'!$J40,'HadGEM2-CC'!$J40,inmcm4!$J40,'IPSL-CM5A-LR'!$J40,'IPSL-CM5A-MR'!$J40,'IPSL-MC5B-LR'!$J40,MIROC5!$J40,'MIROC-ESM'!$J40,'MIROC-ESM-CHEM'!$J40,'MRI-CGCM3'!$J40,'NorESM1-M'!$J40)</f>
        <v>0.2549806751</v>
      </c>
      <c r="T41" s="10">
        <f>MAX('bcc-csm-1'!$K40,'bcc-csm1-1-m'!$K40,'BNU-ESM'!$K40,CanESM2!$K40,CCSM4!$K40,'CNRM-CM5'!$K40,'CSIRO-Mk3-6-0'!$K40,'GFDL-ESM2M'!$K40,'GFDL-ESM2G'!$K40,'HadGEM2-ES'!$K40,'HadGEM2-CC'!$K40,inmcm4!$K40,'IPSL-CM5A-LR'!$K40,'IPSL-CM5A-MR'!$K40,'IPSL-MC5B-LR'!$K40,MIROC5!$K40,'MIROC-ESM'!$K40,'MIROC-ESM-CHEM'!$K40,'MRI-CGCM3'!$K40,'NorESM1-M'!$K40)</f>
        <v>518.99293599999999</v>
      </c>
      <c r="U41" s="10">
        <f>MAX('bcc-csm-1'!$L40,'bcc-csm1-1-m'!$L40,'BNU-ESM'!$L40,CanESM2!$L40,CCSM4!$L40,'CNRM-CM5'!$L40,'CSIRO-Mk3-6-0'!$L40,'GFDL-ESM2M'!$L40,'GFDL-ESM2G'!$L40,'HadGEM2-ES'!$L40,'HadGEM2-CC'!$L40,inmcm4!$L40,'IPSL-CM5A-LR'!$L40,'IPSL-CM5A-MR'!$L40,'IPSL-MC5B-LR'!$L40,MIROC5!$L40,'MIROC-ESM'!$L40,'MIROC-ESM-CHEM'!$L40,'MRI-CGCM3'!$L40,'NorESM1-M'!$L40)</f>
        <v>245.32560659999999</v>
      </c>
      <c r="V41" s="51">
        <f>MAX('bcc-csm-1'!$M40,'bcc-csm1-1-m'!$M40,'BNU-ESM'!$M40,CanESM2!$M40,CCSM4!$M40,'CNRM-CM5'!$M40,'CSIRO-Mk3-6-0'!$M40,'GFDL-ESM2M'!$M40,'GFDL-ESM2G'!$M40,'HadGEM2-ES'!$M40,'HadGEM2-CC'!$M40,inmcm4!$M40,'IPSL-CM5A-LR'!$M40,'IPSL-CM5A-MR'!$M40,'IPSL-MC5B-LR'!$M40,MIROC5!$M40,'MIROC-ESM'!$M40,'MIROC-ESM-CHEM'!$M40,'MRI-CGCM3'!$M40,'NorESM1-M'!$M40)</f>
        <v>0.39168116829999999</v>
      </c>
      <c r="W41" s="10">
        <f>STDEV('bcc-csm-1'!$H40,'bcc-csm1-1-m'!$H40,'BNU-ESM'!$H40,CanESM2!$H40,CCSM4!$H40,'CNRM-CM5'!$H40,'CSIRO-Mk3-6-0'!$H40,'GFDL-ESM2M'!$H40,'GFDL-ESM2G'!$H40,'HadGEM2-ES'!$H40,'HadGEM2-CC'!$H40,inmcm4!$H40,'IPSL-CM5A-LR'!$H40,'IPSL-CM5A-MR'!$H40,'IPSL-MC5B-LR'!$H40,MIROC5!$H40,'MIROC-ESM'!$H40,'MIROC-ESM-CHEM'!$H40,'MRI-CGCM3'!$H40,'NorESM1-M'!$H40)</f>
        <v>76.248541391570356</v>
      </c>
      <c r="X41" s="10">
        <f>STDEV('bcc-csm-1'!$I40,'bcc-csm1-1-m'!$I40,'BNU-ESM'!$I40,CanESM2!$I40,CCSM4!$I40,'CNRM-CM5'!$I40,'CSIRO-Mk3-6-0'!$I40,'GFDL-ESM2M'!$I40,'GFDL-ESM2G'!$I40,'HadGEM2-ES'!$I40,'HadGEM2-CC'!$I40,inmcm4!$I40,'IPSL-CM5A-LR'!$I40,'IPSL-CM5A-MR'!$I40,'IPSL-MC5B-LR'!$I40,MIROC5!$I40,'MIROC-ESM'!$I40,'MIROC-ESM-CHEM'!$I40,'MRI-CGCM3'!$I40,'NorESM1-M'!$I40)</f>
        <v>39.051575973915618</v>
      </c>
      <c r="Y41" s="51">
        <f>STDEV('bcc-csm-1'!$J40,'bcc-csm1-1-m'!$J40,'BNU-ESM'!$J40,CanESM2!$J40,CCSM4!$J40,'CNRM-CM5'!$J40,'CSIRO-Mk3-6-0'!$J40,'GFDL-ESM2M'!$J40,'GFDL-ESM2G'!$J40,'HadGEM2-ES'!$J40,'HadGEM2-CC'!$J40,inmcm4!$J40,'IPSL-CM5A-LR'!$J40,'IPSL-CM5A-MR'!$J40,'IPSL-MC5B-LR'!$J40,MIROC5!$J40,'MIROC-ESM'!$J40,'MIROC-ESM-CHEM'!$J40,'MRI-CGCM3'!$J40,'NorESM1-M'!$J40)</f>
        <v>8.0194129662698205E-2</v>
      </c>
      <c r="Z41" s="10">
        <f>STDEV('bcc-csm-1'!$K40,'bcc-csm1-1-m'!$K40,'BNU-ESM'!$K40,CanESM2!$K40,CCSM4!$K40,'CNRM-CM5'!$K40,'CSIRO-Mk3-6-0'!$K40,'GFDL-ESM2M'!$K40,'GFDL-ESM2G'!$K40,'HadGEM2-ES'!$K40,'HadGEM2-CC'!$K40,inmcm4!$K40,'IPSL-CM5A-LR'!$K40,'IPSL-CM5A-MR'!$K40,'IPSL-MC5B-LR'!$K40,MIROC5!$K40,'MIROC-ESM'!$K40,'MIROC-ESM-CHEM'!$K40,'MRI-CGCM3'!$K40,'NorESM1-M'!$K40)</f>
        <v>125.78898852773351</v>
      </c>
      <c r="AA41" s="10">
        <f>STDEV('bcc-csm-1'!$L40,'bcc-csm1-1-m'!$L40,'BNU-ESM'!$L40,CanESM2!$L40,CCSM4!$L40,'CNRM-CM5'!$L40,'CSIRO-Mk3-6-0'!$L40,'GFDL-ESM2M'!$L40,'GFDL-ESM2G'!$L40,'HadGEM2-ES'!$L40,'HadGEM2-CC'!$L40,inmcm4!$L40,'IPSL-CM5A-LR'!$L40,'IPSL-CM5A-MR'!$L40,'IPSL-MC5B-LR'!$L40,MIROC5!$L40,'MIROC-ESM'!$L40,'MIROC-ESM-CHEM'!$L40,'MRI-CGCM3'!$L40,'NorESM1-M'!$L40)</f>
        <v>66.478057453177371</v>
      </c>
      <c r="AB41" s="51">
        <f>STDEV('bcc-csm-1'!$M40,'bcc-csm1-1-m'!$M40,'BNU-ESM'!$M40,CanESM2!$M40,CCSM4!$M40,'CNRM-CM5'!$M40,'CSIRO-Mk3-6-0'!$M40,'GFDL-ESM2M'!$M40,'GFDL-ESM2G'!$M40,'HadGEM2-ES'!$M40,'HadGEM2-CC'!$M40,inmcm4!$M40,'IPSL-CM5A-LR'!$M40,'IPSL-CM5A-MR'!$M40,'IPSL-MC5B-LR'!$M40,MIROC5!$M40,'MIROC-ESM'!$M40,'MIROC-ESM-CHEM'!$M40,'MRI-CGCM3'!$M40,'NorESM1-M'!$M40)</f>
        <v>0.11878440228489678</v>
      </c>
      <c r="AC41" s="10">
        <f t="shared" ref="AC41:AH41" si="96">E41-(3*W41)</f>
        <v>-23.022288409211058</v>
      </c>
      <c r="AD41" s="10">
        <f t="shared" si="96"/>
        <v>-33.635111803746852</v>
      </c>
      <c r="AE41" s="51">
        <f t="shared" si="96"/>
        <v>-0.13430735823174461</v>
      </c>
      <c r="AF41" s="10">
        <f t="shared" si="96"/>
        <v>-32.084993908200488</v>
      </c>
      <c r="AG41" s="10">
        <f t="shared" si="96"/>
        <v>-42.27302127653212</v>
      </c>
      <c r="AH41" s="54">
        <f t="shared" si="96"/>
        <v>-0.14472015414569034</v>
      </c>
      <c r="AI41" s="10">
        <f t="shared" ref="AI41:AN41" si="97">E41+(3*W41)</f>
        <v>434.46895994021105</v>
      </c>
      <c r="AJ41" s="10">
        <f t="shared" si="97"/>
        <v>200.67434403974687</v>
      </c>
      <c r="AK41" s="54">
        <f t="shared" si="97"/>
        <v>0.34685741974444462</v>
      </c>
      <c r="AL41" s="10">
        <f t="shared" si="97"/>
        <v>722.64893725820048</v>
      </c>
      <c r="AM41" s="10">
        <f t="shared" si="97"/>
        <v>356.59532344253211</v>
      </c>
      <c r="AN41" s="54">
        <f t="shared" si="97"/>
        <v>0.56798625956369042</v>
      </c>
      <c r="AO41" s="10">
        <f>AVERAGE('bcc-csm-1'!$E40,'bcc-csm1-1-m'!$E40,'BNU-ESM'!$E40,CanESM2!$E40,CCSM4!$E40,'CNRM-CM5'!$E40,'CSIRO-Mk3-6-0'!$E40,'GFDL-ESM2M'!$E40,'GFDL-ESM2G'!$E40,'HadGEM2-ES'!$E40,'HadGEM2-CC'!$E40,inmcm4!$E40,'IPSL-CM5A-LR'!$E40,'IPSL-CM5A-MR'!$E40,'IPSL-MC5B-LR'!$E40,MIROC5!$E40,'MIROC-ESM'!$E40,'MIROC-ESM-CHEM'!$E40,'MRI-CGCM3'!$E40,'NorESM1-M'!$E40)</f>
        <v>1850.56657905</v>
      </c>
      <c r="AP41" s="10">
        <f>AVERAGE('bcc-csm-1'!$F40,'bcc-csm1-1-m'!$F40,'BNU-ESM'!$F40,CanESM2!$F40,CCSM4!$F40,'CNRM-CM5'!$F40,'CSIRO-Mk3-6-0'!$F40,'GFDL-ESM2M'!$F40,'GFDL-ESM2G'!$F40,'HadGEM2-ES'!$F40,'HadGEM2-CC'!$F40,inmcm4!$F40,'IPSL-CM5A-LR'!$F40,'IPSL-CM5A-MR'!$F40,'IPSL-MC5B-LR'!$F40,MIROC5!$F40,'MIROC-ESM'!$F40,'MIROC-ESM-CHEM'!$F40,'MRI-CGCM3'!$F40,'NorESM1-M'!$F40)</f>
        <v>176.346505635</v>
      </c>
      <c r="AQ41" s="17">
        <f>AVERAGE('bcc-csm-1'!$G40,'bcc-csm1-1-m'!$G40,'BNU-ESM'!$G40,CanESM2!$G40,CCSM4!$G40,'CNRM-CM5'!$G40,'CSIRO-Mk3-6-0'!$G40,'GFDL-ESM2M'!$G40,'GFDL-ESM2G'!$G40,'HadGEM2-ES'!$G40,'HadGEM2-CC'!$G40,inmcm4!$G40,'IPSL-CM5A-LR'!$G40,'IPSL-CM5A-MR'!$G40,'IPSL-MC5B-LR'!$G40,MIROC5!$G40,'MIROC-ESM'!$G40,'MIROC-ESM-CHEM'!$G40,'MRI-CGCM3'!$G40,'NorESM1-M'!$G40)</f>
        <v>0.99355498488500005</v>
      </c>
      <c r="AR41" s="58">
        <f t="shared" si="82"/>
        <v>0.11116775699640559</v>
      </c>
      <c r="AS41" s="56">
        <f t="shared" si="83"/>
        <v>0.47361083689896277</v>
      </c>
      <c r="AT41" s="60">
        <f t="shared" si="84"/>
        <v>0.10696441804743288</v>
      </c>
      <c r="AU41" s="56">
        <f t="shared" si="85"/>
        <v>0.18658176127456744</v>
      </c>
      <c r="AV41" s="56">
        <f t="shared" si="86"/>
        <v>0.89120649437925559</v>
      </c>
      <c r="AW41" s="60">
        <f t="shared" si="87"/>
        <v>0.21300587881756305</v>
      </c>
    </row>
    <row r="42" spans="1:49" ht="12.75" x14ac:dyDescent="0.35">
      <c r="A42" s="7" t="str">
        <f>IF(AND(B42='bcc-csm-1'!C41, B42='bcc-csm1-1-m'!C41,B42='BNU-ESM'!C41, B42=CanESM2!C41, B42=CCSM4!C41, B42='CNRM-CM5'!C41, B42='CSIRO-Mk3-6-0'!C41, B42='GFDL-ESM2M'!C41, B42='GFDL-ESM2G'!C41, B42='HadGEM2-ES'!C41, B42='HadGEM2-CC'!C41, B42=inmcm4!C41, B42='IPSL-CM5A-LR'!C41, B42='IPSL-CM5A-MR'!C41, B42='IPSL-MC5B-LR'!C41, B42=MIROC5!C41, B42='MIROC-ESM'!C41, B42='MIROC-ESM-CHEM'!C41, B42='MRI-CGCM3'!C41, B42='NorESM1-M'!C41), "Yes", "No")</f>
        <v>Yes</v>
      </c>
      <c r="B42" s="7">
        <v>27075</v>
      </c>
      <c r="C42" s="7" t="str">
        <f>VLOOKUP(B42, 'County name'!$A$2:$B$89, 2, FALSE)</f>
        <v>Lake</v>
      </c>
      <c r="D42" s="8" t="s">
        <v>97</v>
      </c>
      <c r="E42" s="10">
        <f>AVERAGE('bcc-csm-1'!$H41,'bcc-csm1-1-m'!$H41,'BNU-ESM'!$H41,CanESM2!$H41,CCSM4!$H41,'CNRM-CM5'!$H41,'CSIRO-Mk3-6-0'!$H41,'GFDL-ESM2M'!$H41,'GFDL-ESM2G'!$H41,'HadGEM2-ES'!$H41,'HadGEM2-CC'!$H41,inmcm4!$H41,'IPSL-CM5A-LR'!$H41,'IPSL-CM5A-MR'!$H41,'IPSL-MC5B-LR'!$H41,MIROC5!$H41,'MIROC-ESM'!$H41,'MIROC-ESM-CHEM'!$H41,'MRI-CGCM3'!$H41,'NorESM1-M'!$H41)</f>
        <v>178.28816976515003</v>
      </c>
      <c r="F42" s="10">
        <f>AVERAGE('bcc-csm-1'!$I41,'bcc-csm1-1-m'!$I41,'BNU-ESM'!$I41,CanESM2!$I41,CCSM4!$I41,'CNRM-CM5'!$I41,'CSIRO-Mk3-6-0'!$I41,'GFDL-ESM2M'!$I41,'GFDL-ESM2G'!$I41,'HadGEM2-ES'!$I41,'HadGEM2-CC'!$I41,inmcm4!$I41,'IPSL-CM5A-LR'!$I41,'IPSL-CM5A-MR'!$I41,'IPSL-MC5B-LR'!$I41,MIROC5!$I41,'MIROC-ESM'!$I41,'MIROC-ESM-CHEM'!$I41,'MRI-CGCM3'!$I41,'NorESM1-M'!$I41)</f>
        <v>19.416258948100005</v>
      </c>
      <c r="G42" s="51">
        <f>AVERAGE('bcc-csm-1'!$J41,'bcc-csm1-1-m'!$J41,'BNU-ESM'!$J41,CanESM2!$J41,CCSM4!$J41,'CNRM-CM5'!$J41,'CSIRO-Mk3-6-0'!$J41,'GFDL-ESM2M'!$J41,'GFDL-ESM2G'!$J41,'HadGEM2-ES'!$J41,'HadGEM2-CC'!$J41,inmcm4!$J41,'IPSL-CM5A-LR'!$J41,'IPSL-CM5A-MR'!$J41,'IPSL-MC5B-LR'!$J41,MIROC5!$J41,'MIROC-ESM'!$J41,'MIROC-ESM-CHEM'!$J41,'MRI-CGCM3'!$J41,'NorESM1-M'!$J41)</f>
        <v>6.2948512871000006E-2</v>
      </c>
      <c r="H42" s="10">
        <f>AVERAGE('bcc-csm-1'!$K41,'bcc-csm1-1-m'!$K41,'BNU-ESM'!$K41,CanESM2!$K41,CCSM4!$K41,'CNRM-CM5'!$K41,'CSIRO-Mk3-6-0'!$K41,'GFDL-ESM2M'!$K41,'GFDL-ESM2G'!$K41,'HadGEM2-ES'!$K41,'HadGEM2-CC'!$K41,inmcm4!$K41,'IPSL-CM5A-LR'!$K41,'IPSL-CM5A-MR'!$K41,'IPSL-MC5B-LR'!$K41,MIROC5!$K41,'MIROC-ESM'!$K41,'MIROC-ESM-CHEM'!$K41,'MRI-CGCM3'!$K41,'NorESM1-M'!$K41)</f>
        <v>296.97591683000002</v>
      </c>
      <c r="I42" s="10">
        <f>AVERAGE('bcc-csm-1'!$L41,'bcc-csm1-1-m'!$L41,'BNU-ESM'!$L41,CanESM2!$L41,CCSM4!$L41,'CNRM-CM5'!$L41,'CSIRO-Mk3-6-0'!$L41,'GFDL-ESM2M'!$L41,'GFDL-ESM2G'!$L41,'HadGEM2-ES'!$L41,'HadGEM2-CC'!$L41,inmcm4!$L41,'IPSL-CM5A-LR'!$L41,'IPSL-CM5A-MR'!$L41,'IPSL-MC5B-LR'!$L41,MIROC5!$L41,'MIROC-ESM'!$L41,'MIROC-ESM-CHEM'!$L41,'MRI-CGCM3'!$L41,'NorESM1-M'!$L41)</f>
        <v>37.604456489300006</v>
      </c>
      <c r="J42" s="51">
        <f>AVERAGE('bcc-csm-1'!$M41,'bcc-csm1-1-m'!$M41,'BNU-ESM'!$M41,CanESM2!$M41,CCSM4!$M41,'CNRM-CM5'!$M41,'CSIRO-Mk3-6-0'!$M41,'GFDL-ESM2M'!$M41,'GFDL-ESM2G'!$M41,'HadGEM2-ES'!$M41,'HadGEM2-CC'!$M41,inmcm4!$M41,'IPSL-CM5A-LR'!$M41,'IPSL-CM5A-MR'!$M41,'IPSL-MC5B-LR'!$M41,MIROC5!$M41,'MIROC-ESM'!$M41,'MIROC-ESM-CHEM'!$M41,'MRI-CGCM3'!$M41,'NorESM1-M'!$M41)</f>
        <v>0.11762490033799999</v>
      </c>
      <c r="K42" s="10">
        <f>MIN('bcc-csm-1'!$H41,'bcc-csm1-1-m'!$H41,'BNU-ESM'!$H41,CanESM2!$H41,CCSM4!$H41,'CNRM-CM5'!$H41,'CSIRO-Mk3-6-0'!$H41,'GFDL-ESM2M'!$H41,'GFDL-ESM2G'!$H41,'HadGEM2-ES'!$H41,'HadGEM2-CC'!$H41,inmcm4!$H41,'IPSL-CM5A-LR'!$H41,'IPSL-CM5A-MR'!$H41,'IPSL-MC5B-LR'!$H41,MIROC5!$H41,'MIROC-ESM'!$H41,'MIROC-ESM-CHEM'!$H41,'MRI-CGCM3'!$H41,'NorESM1-M'!$H41)</f>
        <v>9.5224931430000002</v>
      </c>
      <c r="L42" s="10">
        <f>MIN('bcc-csm-1'!$I41,'bcc-csm1-1-m'!$I41,'BNU-ESM'!$I41,CanESM2!$I41,CCSM4!$I41,'CNRM-CM5'!$I41,'CSIRO-Mk3-6-0'!$I41,'GFDL-ESM2M'!$I41,'GFDL-ESM2G'!$I41,'HadGEM2-ES'!$I41,'HadGEM2-CC'!$I41,inmcm4!$I41,'IPSL-CM5A-LR'!$I41,'IPSL-CM5A-MR'!$I41,'IPSL-MC5B-LR'!$I41,MIROC5!$I41,'MIROC-ESM'!$I41,'MIROC-ESM-CHEM'!$I41,'MRI-CGCM3'!$I41,'NorESM1-M'!$I41)</f>
        <v>-1.114375162</v>
      </c>
      <c r="M42" s="51">
        <f>MIN('bcc-csm-1'!$J41,'bcc-csm1-1-m'!$J41,'BNU-ESM'!$J41,CanESM2!$J41,CCSM4!$J41,'CNRM-CM5'!$J41,'CSIRO-Mk3-6-0'!$J41,'GFDL-ESM2M'!$J41,'GFDL-ESM2G'!$J41,'HadGEM2-ES'!$J41,'HadGEM2-CC'!$J41,inmcm4!$J41,'IPSL-CM5A-LR'!$J41,'IPSL-CM5A-MR'!$J41,'IPSL-MC5B-LR'!$J41,MIROC5!$J41,'MIROC-ESM'!$J41,'MIROC-ESM-CHEM'!$J41,'MRI-CGCM3'!$J41,'NorESM1-M'!$J41)</f>
        <v>-7.3336841629999996E-2</v>
      </c>
      <c r="N42" s="10">
        <f>MIN('bcc-csm-1'!$K41,'bcc-csm1-1-m'!$K41,'BNU-ESM'!$K41,CanESM2!$K41,CCSM4!$K41,'CNRM-CM5'!$K41,'CSIRO-Mk3-6-0'!$K41,'GFDL-ESM2M'!$K41,'GFDL-ESM2G'!$K41,'HadGEM2-ES'!$K41,'HadGEM2-CC'!$K41,inmcm4!$K41,'IPSL-CM5A-LR'!$K41,'IPSL-CM5A-MR'!$K41,'IPSL-MC5B-LR'!$K41,MIROC5!$K41,'MIROC-ESM'!$K41,'MIROC-ESM-CHEM'!$K41,'MRI-CGCM3'!$K41,'NorESM1-M'!$K41)</f>
        <v>114.69745109999999</v>
      </c>
      <c r="O42" s="10">
        <f>MIN('bcc-csm-1'!$L41,'bcc-csm1-1-m'!$L41,'BNU-ESM'!$L41,CanESM2!$L41,CCSM4!$L41,'CNRM-CM5'!$L41,'CSIRO-Mk3-6-0'!$L41,'GFDL-ESM2M'!$L41,'GFDL-ESM2G'!$L41,'HadGEM2-ES'!$L41,'HadGEM2-CC'!$L41,inmcm4!$L41,'IPSL-CM5A-LR'!$L41,'IPSL-CM5A-MR'!$L41,'IPSL-MC5B-LR'!$L41,MIROC5!$L41,'MIROC-ESM'!$L41,'MIROC-ESM-CHEM'!$L41,'MRI-CGCM3'!$L41,'NorESM1-M'!$L41)</f>
        <v>-3.4913894179999998</v>
      </c>
      <c r="P42" s="51">
        <f>MIN('bcc-csm-1'!$M41,'bcc-csm1-1-m'!$M41,'BNU-ESM'!$M41,CanESM2!$M41,CCSM4!$M41,'CNRM-CM5'!$M41,'CSIRO-Mk3-6-0'!$M41,'GFDL-ESM2M'!$M41,'GFDL-ESM2G'!$M41,'HadGEM2-ES'!$M41,'HadGEM2-CC'!$M41,inmcm4!$M41,'IPSL-CM5A-LR'!$M41,'IPSL-CM5A-MR'!$M41,'IPSL-MC5B-LR'!$M41,MIROC5!$M41,'MIROC-ESM'!$M41,'MIROC-ESM-CHEM'!$M41,'MRI-CGCM3'!$M41,'NorESM1-M'!$M41)</f>
        <v>-3.0185128540000002E-2</v>
      </c>
      <c r="Q42" s="10">
        <f>MAX('bcc-csm-1'!$H41,'bcc-csm1-1-m'!$H41,'BNU-ESM'!$H41,CanESM2!$H41,CCSM4!$H41,'CNRM-CM5'!$H41,'CSIRO-Mk3-6-0'!$H41,'GFDL-ESM2M'!$H41,'GFDL-ESM2G'!$H41,'HadGEM2-ES'!$H41,'HadGEM2-CC'!$H41,inmcm4!$H41,'IPSL-CM5A-LR'!$H41,'IPSL-CM5A-MR'!$H41,'IPSL-MC5B-LR'!$H41,MIROC5!$H41,'MIROC-ESM'!$H41,'MIROC-ESM-CHEM'!$H41,'MRI-CGCM3'!$H41,'NorESM1-M'!$H41)</f>
        <v>300.37995180000001</v>
      </c>
      <c r="R42" s="10">
        <f>MAX('bcc-csm-1'!$I41,'bcc-csm1-1-m'!$I41,'BNU-ESM'!$I41,CanESM2!$I41,CCSM4!$I41,'CNRM-CM5'!$I41,'CSIRO-Mk3-6-0'!$I41,'GFDL-ESM2M'!$I41,'GFDL-ESM2G'!$I41,'HadGEM2-ES'!$I41,'HadGEM2-CC'!$I41,inmcm4!$I41,'IPSL-CM5A-LR'!$I41,'IPSL-CM5A-MR'!$I41,'IPSL-MC5B-LR'!$I41,MIROC5!$I41,'MIROC-ESM'!$I41,'MIROC-ESM-CHEM'!$I41,'MRI-CGCM3'!$I41,'NorESM1-M'!$I41)</f>
        <v>35.721937560000001</v>
      </c>
      <c r="S42" s="51">
        <f>MAX('bcc-csm-1'!$J41,'bcc-csm1-1-m'!$J41,'BNU-ESM'!$J41,CanESM2!$J41,CCSM4!$J41,'CNRM-CM5'!$J41,'CSIRO-Mk3-6-0'!$J41,'GFDL-ESM2M'!$J41,'GFDL-ESM2G'!$J41,'HadGEM2-ES'!$J41,'HadGEM2-CC'!$J41,inmcm4!$J41,'IPSL-CM5A-LR'!$J41,'IPSL-CM5A-MR'!$J41,'IPSL-MC5B-LR'!$J41,MIROC5!$J41,'MIROC-ESM'!$J41,'MIROC-ESM-CHEM'!$J41,'MRI-CGCM3'!$J41,'NorESM1-M'!$J41)</f>
        <v>0.13228719119999999</v>
      </c>
      <c r="T42" s="10">
        <f>MAX('bcc-csm-1'!$K41,'bcc-csm1-1-m'!$K41,'BNU-ESM'!$K41,CanESM2!$K41,CCSM4!$K41,'CNRM-CM5'!$K41,'CSIRO-Mk3-6-0'!$K41,'GFDL-ESM2M'!$K41,'GFDL-ESM2G'!$K41,'HadGEM2-ES'!$K41,'HadGEM2-CC'!$K41,inmcm4!$K41,'IPSL-CM5A-LR'!$K41,'IPSL-CM5A-MR'!$K41,'IPSL-MC5B-LR'!$K41,MIROC5!$K41,'MIROC-ESM'!$K41,'MIROC-ESM-CHEM'!$K41,'MRI-CGCM3'!$K41,'NorESM1-M'!$K41)</f>
        <v>451.72833029999998</v>
      </c>
      <c r="U42" s="10">
        <f>MAX('bcc-csm-1'!$L41,'bcc-csm1-1-m'!$L41,'BNU-ESM'!$L41,CanESM2!$L41,CCSM4!$L41,'CNRM-CM5'!$L41,'CSIRO-Mk3-6-0'!$L41,'GFDL-ESM2M'!$L41,'GFDL-ESM2G'!$L41,'HadGEM2-ES'!$L41,'HadGEM2-CC'!$L41,inmcm4!$L41,'IPSL-CM5A-LR'!$L41,'IPSL-CM5A-MR'!$L41,'IPSL-MC5B-LR'!$L41,MIROC5!$L41,'MIROC-ESM'!$L41,'MIROC-ESM-CHEM'!$L41,'MRI-CGCM3'!$L41,'NorESM1-M'!$L41)</f>
        <v>80.167010210000001</v>
      </c>
      <c r="V42" s="51">
        <f>MAX('bcc-csm-1'!$M41,'bcc-csm1-1-m'!$M41,'BNU-ESM'!$M41,CanESM2!$M41,CCSM4!$M41,'CNRM-CM5'!$M41,'CSIRO-Mk3-6-0'!$M41,'GFDL-ESM2M'!$M41,'GFDL-ESM2G'!$M41,'HadGEM2-ES'!$M41,'HadGEM2-CC'!$M41,inmcm4!$M41,'IPSL-CM5A-LR'!$M41,'IPSL-CM5A-MR'!$M41,'IPSL-MC5B-LR'!$M41,MIROC5!$M41,'MIROC-ESM'!$M41,'MIROC-ESM-CHEM'!$M41,'MRI-CGCM3'!$M41,'NorESM1-M'!$M41)</f>
        <v>0.2462842673</v>
      </c>
      <c r="W42" s="10">
        <f>STDEV('bcc-csm-1'!$H41,'bcc-csm1-1-m'!$H41,'BNU-ESM'!$H41,CanESM2!$H41,CCSM4!$H41,'CNRM-CM5'!$H41,'CSIRO-Mk3-6-0'!$H41,'GFDL-ESM2M'!$H41,'GFDL-ESM2G'!$H41,'HadGEM2-ES'!$H41,'HadGEM2-CC'!$H41,inmcm4!$H41,'IPSL-CM5A-LR'!$H41,'IPSL-CM5A-MR'!$H41,'IPSL-MC5B-LR'!$H41,MIROC5!$H41,'MIROC-ESM'!$H41,'MIROC-ESM-CHEM'!$H41,'MRI-CGCM3'!$H41,'NorESM1-M'!$H41)</f>
        <v>75.603562244515516</v>
      </c>
      <c r="X42" s="10">
        <f>STDEV('bcc-csm-1'!$I41,'bcc-csm1-1-m'!$I41,'BNU-ESM'!$I41,CanESM2!$I41,CCSM4!$I41,'CNRM-CM5'!$I41,'CSIRO-Mk3-6-0'!$I41,'GFDL-ESM2M'!$I41,'GFDL-ESM2G'!$I41,'HadGEM2-ES'!$I41,'HadGEM2-CC'!$I41,inmcm4!$I41,'IPSL-CM5A-LR'!$I41,'IPSL-CM5A-MR'!$I41,'IPSL-MC5B-LR'!$I41,MIROC5!$I41,'MIROC-ESM'!$I41,'MIROC-ESM-CHEM'!$I41,'MRI-CGCM3'!$I41,'NorESM1-M'!$I41)</f>
        <v>9.2590236855975299</v>
      </c>
      <c r="Y42" s="51">
        <f>STDEV('bcc-csm-1'!$J41,'bcc-csm1-1-m'!$J41,'BNU-ESM'!$J41,CanESM2!$J41,CCSM4!$J41,'CNRM-CM5'!$J41,'CSIRO-Mk3-6-0'!$J41,'GFDL-ESM2M'!$J41,'GFDL-ESM2G'!$J41,'HadGEM2-ES'!$J41,'HadGEM2-CC'!$J41,inmcm4!$J41,'IPSL-CM5A-LR'!$J41,'IPSL-CM5A-MR'!$J41,'IPSL-MC5B-LR'!$J41,MIROC5!$J41,'MIROC-ESM'!$J41,'MIROC-ESM-CHEM'!$J41,'MRI-CGCM3'!$J41,'NorESM1-M'!$J41)</f>
        <v>4.6811097358668861E-2</v>
      </c>
      <c r="Z42" s="10">
        <f>STDEV('bcc-csm-1'!$K41,'bcc-csm1-1-m'!$K41,'BNU-ESM'!$K41,CanESM2!$K41,CCSM4!$K41,'CNRM-CM5'!$K41,'CSIRO-Mk3-6-0'!$K41,'GFDL-ESM2M'!$K41,'GFDL-ESM2G'!$K41,'HadGEM2-ES'!$K41,'HadGEM2-CC'!$K41,inmcm4!$K41,'IPSL-CM5A-LR'!$K41,'IPSL-CM5A-MR'!$K41,'IPSL-MC5B-LR'!$K41,MIROC5!$K41,'MIROC-ESM'!$K41,'MIROC-ESM-CHEM'!$K41,'MRI-CGCM3'!$K41,'NorESM1-M'!$K41)</f>
        <v>104.25596680112625</v>
      </c>
      <c r="AA42" s="10">
        <f>STDEV('bcc-csm-1'!$L41,'bcc-csm1-1-m'!$L41,'BNU-ESM'!$L41,CanESM2!$L41,CCSM4!$L41,'CNRM-CM5'!$L41,'CSIRO-Mk3-6-0'!$L41,'GFDL-ESM2M'!$L41,'GFDL-ESM2G'!$L41,'HadGEM2-ES'!$L41,'HadGEM2-CC'!$L41,inmcm4!$L41,'IPSL-CM5A-LR'!$L41,'IPSL-CM5A-MR'!$L41,'IPSL-MC5B-LR'!$L41,MIROC5!$L41,'MIROC-ESM'!$L41,'MIROC-ESM-CHEM'!$L41,'MRI-CGCM3'!$L41,'NorESM1-M'!$L41)</f>
        <v>23.133890274870847</v>
      </c>
      <c r="AB42" s="51">
        <f>STDEV('bcc-csm-1'!$M41,'bcc-csm1-1-m'!$M41,'BNU-ESM'!$M41,CanESM2!$M41,CCSM4!$M41,'CNRM-CM5'!$M41,'CSIRO-Mk3-6-0'!$M41,'GFDL-ESM2M'!$M41,'GFDL-ESM2G'!$M41,'HadGEM2-ES'!$M41,'HadGEM2-CC'!$M41,inmcm4!$M41,'IPSL-CM5A-LR'!$M41,'IPSL-CM5A-MR'!$M41,'IPSL-MC5B-LR'!$M41,MIROC5!$M41,'MIROC-ESM'!$M41,'MIROC-ESM-CHEM'!$M41,'MRI-CGCM3'!$M41,'NorESM1-M'!$M41)</f>
        <v>7.153136518156511E-2</v>
      </c>
      <c r="AC42" s="10">
        <f t="shared" ref="AC42:AH42" si="98">E42-(3*W42)</f>
        <v>-48.522516968396531</v>
      </c>
      <c r="AD42" s="10">
        <f t="shared" si="98"/>
        <v>-8.3608121086925848</v>
      </c>
      <c r="AE42" s="51">
        <f t="shared" si="98"/>
        <v>-7.7484779205006571E-2</v>
      </c>
      <c r="AF42" s="10">
        <f t="shared" si="98"/>
        <v>-15.791983573378729</v>
      </c>
      <c r="AG42" s="10">
        <f t="shared" si="98"/>
        <v>-31.797214335312532</v>
      </c>
      <c r="AH42" s="54">
        <f t="shared" si="98"/>
        <v>-9.6969195206695336E-2</v>
      </c>
      <c r="AI42" s="10">
        <f t="shared" ref="AI42:AN42" si="99">E42+(3*W42)</f>
        <v>405.09885649869659</v>
      </c>
      <c r="AJ42" s="10">
        <f t="shared" si="99"/>
        <v>47.193330004892594</v>
      </c>
      <c r="AK42" s="54">
        <f t="shared" si="99"/>
        <v>0.20338180494700658</v>
      </c>
      <c r="AL42" s="10">
        <f t="shared" si="99"/>
        <v>609.74381723337876</v>
      </c>
      <c r="AM42" s="10">
        <f t="shared" si="99"/>
        <v>107.00612731391254</v>
      </c>
      <c r="AN42" s="54">
        <f t="shared" si="99"/>
        <v>0.33221899588269532</v>
      </c>
      <c r="AO42" s="10">
        <f>AVERAGE('bcc-csm-1'!$E41,'bcc-csm1-1-m'!$E41,'BNU-ESM'!$E41,CanESM2!$E41,CCSM4!$E41,'CNRM-CM5'!$E41,'CSIRO-Mk3-6-0'!$E41,'GFDL-ESM2M'!$E41,'GFDL-ESM2G'!$E41,'HadGEM2-ES'!$E41,'HadGEM2-CC'!$E41,inmcm4!$E41,'IPSL-CM5A-LR'!$E41,'IPSL-CM5A-MR'!$E41,'IPSL-MC5B-LR'!$E41,MIROC5!$E41,'MIROC-ESM'!$E41,'MIROC-ESM-CHEM'!$E41,'MRI-CGCM3'!$E41,'NorESM1-M'!$E41)</f>
        <v>1183.4567243500001</v>
      </c>
      <c r="AP42" s="10">
        <f>AVERAGE('bcc-csm-1'!$F41,'bcc-csm1-1-m'!$F41,'BNU-ESM'!$F41,CanESM2!$F41,CCSM4!$F41,'CNRM-CM5'!$F41,'CSIRO-Mk3-6-0'!$F41,'GFDL-ESM2M'!$F41,'GFDL-ESM2G'!$F41,'HadGEM2-ES'!$F41,'HadGEM2-CC'!$F41,inmcm4!$F41,'IPSL-CM5A-LR'!$F41,'IPSL-CM5A-MR'!$F41,'IPSL-MC5B-LR'!$F41,MIROC5!$F41,'MIROC-ESM'!$F41,'MIROC-ESM-CHEM'!$F41,'MRI-CGCM3'!$F41,'NorESM1-M'!$F41)</f>
        <v>16.4981194615</v>
      </c>
      <c r="AQ42" s="17">
        <f>AVERAGE('bcc-csm-1'!$G41,'bcc-csm1-1-m'!$G41,'BNU-ESM'!$G41,CanESM2!$G41,CCSM4!$G41,'CNRM-CM5'!$G41,'CSIRO-Mk3-6-0'!$G41,'GFDL-ESM2M'!$G41,'GFDL-ESM2G'!$G41,'HadGEM2-ES'!$G41,'HadGEM2-CC'!$G41,inmcm4!$G41,'IPSL-CM5A-LR'!$G41,'IPSL-CM5A-MR'!$G41,'IPSL-MC5B-LR'!$G41,MIROC5!$G41,'MIROC-ESM'!$G41,'MIROC-ESM-CHEM'!$G41,'MRI-CGCM3'!$G41,'NorESM1-M'!$G41)</f>
        <v>0.62903087002000002</v>
      </c>
      <c r="AR42" s="58">
        <f t="shared" si="82"/>
        <v>0.15065035002701324</v>
      </c>
      <c r="AS42" s="56">
        <f t="shared" si="83"/>
        <v>1.1768770976237488</v>
      </c>
      <c r="AT42" s="60">
        <f t="shared" si="84"/>
        <v>0.10007221564340485</v>
      </c>
      <c r="AU42" s="56">
        <f t="shared" si="85"/>
        <v>0.25093939703888252</v>
      </c>
      <c r="AV42" s="56">
        <f t="shared" si="86"/>
        <v>2.2793177475198756</v>
      </c>
      <c r="AW42" s="60">
        <f t="shared" si="87"/>
        <v>0.18699384393370092</v>
      </c>
    </row>
    <row r="43" spans="1:49" ht="12.75" x14ac:dyDescent="0.35">
      <c r="A43" s="7" t="str">
        <f>IF(AND(B43='bcc-csm-1'!C42, B43='bcc-csm1-1-m'!C42,B43='BNU-ESM'!C42, B43=CanESM2!C42, B43=CCSM4!C42, B43='CNRM-CM5'!C42, B43='CSIRO-Mk3-6-0'!C42, B43='GFDL-ESM2M'!C42, B43='GFDL-ESM2G'!C42, B43='HadGEM2-ES'!C42, B43='HadGEM2-CC'!C42, B43=inmcm4!C42, B43='IPSL-CM5A-LR'!C42, B43='IPSL-CM5A-MR'!C42, B43='IPSL-MC5B-LR'!C42, B43=MIROC5!C42, B43='MIROC-ESM'!C42, B43='MIROC-ESM-CHEM'!C42, B43='MRI-CGCM3'!C42, B43='NorESM1-M'!C42), "Yes", "No")</f>
        <v>Yes</v>
      </c>
      <c r="B43" s="7">
        <v>27077</v>
      </c>
      <c r="C43" s="7" t="str">
        <f>VLOOKUP(B43, 'County name'!$A$2:$B$89, 2, FALSE)</f>
        <v>Lake of the Woods</v>
      </c>
      <c r="D43" s="8" t="s">
        <v>97</v>
      </c>
      <c r="E43" s="10">
        <f>AVERAGE('bcc-csm-1'!$H42,'bcc-csm1-1-m'!$H42,'BNU-ESM'!$H42,CanESM2!$H42,CCSM4!$H42,'CNRM-CM5'!$H42,'CSIRO-Mk3-6-0'!$H42,'GFDL-ESM2M'!$H42,'GFDL-ESM2G'!$H42,'HadGEM2-ES'!$H42,'HadGEM2-CC'!$H42,inmcm4!$H42,'IPSL-CM5A-LR'!$H42,'IPSL-CM5A-MR'!$H42,'IPSL-MC5B-LR'!$H42,MIROC5!$H42,'MIROC-ESM'!$H42,'MIROC-ESM-CHEM'!$H42,'MRI-CGCM3'!$H42,'NorESM1-M'!$H42)</f>
        <v>179.46084859749999</v>
      </c>
      <c r="F43" s="10">
        <f>AVERAGE('bcc-csm-1'!$I42,'bcc-csm1-1-m'!$I42,'BNU-ESM'!$I42,CanESM2!$I42,CCSM4!$I42,'CNRM-CM5'!$I42,'CSIRO-Mk3-6-0'!$I42,'GFDL-ESM2M'!$I42,'GFDL-ESM2G'!$I42,'HadGEM2-ES'!$I42,'HadGEM2-CC'!$I42,inmcm4!$I42,'IPSL-CM5A-LR'!$I42,'IPSL-CM5A-MR'!$I42,'IPSL-MC5B-LR'!$I42,MIROC5!$I42,'MIROC-ESM'!$I42,'MIROC-ESM-CHEM'!$I42,'MRI-CGCM3'!$I42,'NorESM1-M'!$I42)</f>
        <v>38.883025533799994</v>
      </c>
      <c r="G43" s="51">
        <f>AVERAGE('bcc-csm-1'!$J42,'bcc-csm1-1-m'!$J42,'BNU-ESM'!$J42,CanESM2!$J42,CCSM4!$J42,'CNRM-CM5'!$J42,'CSIRO-Mk3-6-0'!$J42,'GFDL-ESM2M'!$J42,'GFDL-ESM2G'!$J42,'HadGEM2-ES'!$J42,'HadGEM2-CC'!$J42,inmcm4!$J42,'IPSL-CM5A-LR'!$J42,'IPSL-CM5A-MR'!$J42,'IPSL-MC5B-LR'!$J42,MIROC5!$J42,'MIROC-ESM'!$J42,'MIROC-ESM-CHEM'!$J42,'MRI-CGCM3'!$J42,'NorESM1-M'!$J42)</f>
        <v>6.9601136462000002E-2</v>
      </c>
      <c r="H43" s="10">
        <f>AVERAGE('bcc-csm-1'!$K42,'bcc-csm1-1-m'!$K42,'BNU-ESM'!$K42,CanESM2!$K42,CCSM4!$K42,'CNRM-CM5'!$K42,'CSIRO-Mk3-6-0'!$K42,'GFDL-ESM2M'!$K42,'GFDL-ESM2G'!$K42,'HadGEM2-ES'!$K42,'HadGEM2-CC'!$K42,inmcm4!$K42,'IPSL-CM5A-LR'!$K42,'IPSL-CM5A-MR'!$K42,'IPSL-MC5B-LR'!$K42,MIROC5!$K42,'MIROC-ESM'!$K42,'MIROC-ESM-CHEM'!$K42,'MRI-CGCM3'!$K42,'NorESM1-M'!$K42)</f>
        <v>303.52305797649996</v>
      </c>
      <c r="I43" s="10">
        <f>AVERAGE('bcc-csm-1'!$L42,'bcc-csm1-1-m'!$L42,'BNU-ESM'!$L42,CanESM2!$L42,CCSM4!$L42,'CNRM-CM5'!$L42,'CSIRO-Mk3-6-0'!$L42,'GFDL-ESM2M'!$L42,'GFDL-ESM2G'!$L42,'HadGEM2-ES'!$L42,'HadGEM2-CC'!$L42,inmcm4!$L42,'IPSL-CM5A-LR'!$L42,'IPSL-CM5A-MR'!$L42,'IPSL-MC5B-LR'!$L42,MIROC5!$L42,'MIROC-ESM'!$L42,'MIROC-ESM-CHEM'!$L42,'MRI-CGCM3'!$L42,'NorESM1-M'!$L42)</f>
        <v>76.92728690685</v>
      </c>
      <c r="J43" s="51">
        <f>AVERAGE('bcc-csm-1'!$M42,'bcc-csm1-1-m'!$M42,'BNU-ESM'!$M42,CanESM2!$M42,CCSM4!$M42,'CNRM-CM5'!$M42,'CSIRO-Mk3-6-0'!$M42,'GFDL-ESM2M'!$M42,'GFDL-ESM2G'!$M42,'HadGEM2-ES'!$M42,'HadGEM2-CC'!$M42,inmcm4!$M42,'IPSL-CM5A-LR'!$M42,'IPSL-CM5A-MR'!$M42,'IPSL-MC5B-LR'!$M42,MIROC5!$M42,'MIROC-ESM'!$M42,'MIROC-ESM-CHEM'!$M42,'MRI-CGCM3'!$M42,'NorESM1-M'!$M42)</f>
        <v>0.14168032456495</v>
      </c>
      <c r="K43" s="10">
        <f>MIN('bcc-csm-1'!$H42,'bcc-csm1-1-m'!$H42,'BNU-ESM'!$H42,CanESM2!$H42,CCSM4!$H42,'CNRM-CM5'!$H42,'CSIRO-Mk3-6-0'!$H42,'GFDL-ESM2M'!$H42,'GFDL-ESM2G'!$H42,'HadGEM2-ES'!$H42,'HadGEM2-CC'!$H42,inmcm4!$H42,'IPSL-CM5A-LR'!$H42,'IPSL-CM5A-MR'!$H42,'IPSL-MC5B-LR'!$H42,MIROC5!$H42,'MIROC-ESM'!$H42,'MIROC-ESM-CHEM'!$H42,'MRI-CGCM3'!$H42,'NorESM1-M'!$H42)</f>
        <v>-16.76199484</v>
      </c>
      <c r="L43" s="10">
        <f>MIN('bcc-csm-1'!$I42,'bcc-csm1-1-m'!$I42,'BNU-ESM'!$I42,CanESM2!$I42,CCSM4!$I42,'CNRM-CM5'!$I42,'CSIRO-Mk3-6-0'!$I42,'GFDL-ESM2M'!$I42,'GFDL-ESM2G'!$I42,'HadGEM2-ES'!$I42,'HadGEM2-CC'!$I42,inmcm4!$I42,'IPSL-CM5A-LR'!$I42,'IPSL-CM5A-MR'!$I42,'IPSL-MC5B-LR'!$I42,MIROC5!$I42,'MIROC-ESM'!$I42,'MIROC-ESM-CHEM'!$I42,'MRI-CGCM3'!$I42,'NorESM1-M'!$I42)</f>
        <v>-17.162333350000001</v>
      </c>
      <c r="M43" s="51">
        <f>MIN('bcc-csm-1'!$J42,'bcc-csm1-1-m'!$J42,'BNU-ESM'!$J42,CanESM2!$J42,CCSM4!$J42,'CNRM-CM5'!$J42,'CSIRO-Mk3-6-0'!$J42,'GFDL-ESM2M'!$J42,'GFDL-ESM2G'!$J42,'HadGEM2-ES'!$J42,'HadGEM2-CC'!$J42,inmcm4!$J42,'IPSL-CM5A-LR'!$J42,'IPSL-CM5A-MR'!$J42,'IPSL-MC5B-LR'!$J42,MIROC5!$J42,'MIROC-ESM'!$J42,'MIROC-ESM-CHEM'!$J42,'MRI-CGCM3'!$J42,'NorESM1-M'!$J42)</f>
        <v>-0.12214443429999999</v>
      </c>
      <c r="N43" s="10">
        <f>MIN('bcc-csm-1'!$K42,'bcc-csm1-1-m'!$K42,'BNU-ESM'!$K42,CanESM2!$K42,CCSM4!$K42,'CNRM-CM5'!$K42,'CSIRO-Mk3-6-0'!$K42,'GFDL-ESM2M'!$K42,'GFDL-ESM2G'!$K42,'HadGEM2-ES'!$K42,'HadGEM2-CC'!$K42,inmcm4!$K42,'IPSL-CM5A-LR'!$K42,'IPSL-CM5A-MR'!$K42,'IPSL-MC5B-LR'!$K42,MIROC5!$K42,'MIROC-ESM'!$K42,'MIROC-ESM-CHEM'!$K42,'MRI-CGCM3'!$K42,'NorESM1-M'!$K42)</f>
        <v>98.770709229999994</v>
      </c>
      <c r="O43" s="10">
        <f>MIN('bcc-csm-1'!$L42,'bcc-csm1-1-m'!$L42,'BNU-ESM'!$L42,CanESM2!$L42,CCSM4!$L42,'CNRM-CM5'!$L42,'CSIRO-Mk3-6-0'!$L42,'GFDL-ESM2M'!$L42,'GFDL-ESM2G'!$L42,'HadGEM2-ES'!$L42,'HadGEM2-CC'!$L42,inmcm4!$L42,'IPSL-CM5A-LR'!$L42,'IPSL-CM5A-MR'!$L42,'IPSL-MC5B-LR'!$L42,MIROC5!$L42,'MIROC-ESM'!$L42,'MIROC-ESM-CHEM'!$L42,'MRI-CGCM3'!$L42,'NorESM1-M'!$L42)</f>
        <v>4.428353167</v>
      </c>
      <c r="P43" s="51">
        <f>MIN('bcc-csm-1'!$M42,'bcc-csm1-1-m'!$M42,'BNU-ESM'!$M42,CanESM2!$M42,CCSM4!$M42,'CNRM-CM5'!$M42,'CSIRO-Mk3-6-0'!$M42,'GFDL-ESM2M'!$M42,'GFDL-ESM2G'!$M42,'HadGEM2-ES'!$M42,'HadGEM2-CC'!$M42,inmcm4!$M42,'IPSL-CM5A-LR'!$M42,'IPSL-CM5A-MR'!$M42,'IPSL-MC5B-LR'!$M42,MIROC5!$M42,'MIROC-ESM'!$M42,'MIROC-ESM-CHEM'!$M42,'MRI-CGCM3'!$M42,'NorESM1-M'!$M42)</f>
        <v>-5.2207357480000001E-2</v>
      </c>
      <c r="Q43" s="10">
        <f>MAX('bcc-csm-1'!$H42,'bcc-csm1-1-m'!$H42,'BNU-ESM'!$H42,CanESM2!$H42,CCSM4!$H42,'CNRM-CM5'!$H42,'CSIRO-Mk3-6-0'!$H42,'GFDL-ESM2M'!$H42,'GFDL-ESM2G'!$H42,'HadGEM2-ES'!$H42,'HadGEM2-CC'!$H42,inmcm4!$H42,'IPSL-CM5A-LR'!$H42,'IPSL-CM5A-MR'!$H42,'IPSL-MC5B-LR'!$H42,MIROC5!$H42,'MIROC-ESM'!$H42,'MIROC-ESM-CHEM'!$H42,'MRI-CGCM3'!$H42,'NorESM1-M'!$H42)</f>
        <v>312.71110399999998</v>
      </c>
      <c r="R43" s="10">
        <f>MAX('bcc-csm-1'!$I42,'bcc-csm1-1-m'!$I42,'BNU-ESM'!$I42,CanESM2!$I42,CCSM4!$I42,'CNRM-CM5'!$I42,'CSIRO-Mk3-6-0'!$I42,'GFDL-ESM2M'!$I42,'GFDL-ESM2G'!$I42,'HadGEM2-ES'!$I42,'HadGEM2-CC'!$I42,inmcm4!$I42,'IPSL-CM5A-LR'!$I42,'IPSL-CM5A-MR'!$I42,'IPSL-MC5B-LR'!$I42,MIROC5!$I42,'MIROC-ESM'!$I42,'MIROC-ESM-CHEM'!$I42,'MRI-CGCM3'!$I42,'NorESM1-M'!$I42)</f>
        <v>69.453154990000002</v>
      </c>
      <c r="S43" s="51">
        <f>MAX('bcc-csm-1'!$J42,'bcc-csm1-1-m'!$J42,'BNU-ESM'!$J42,CanESM2!$J42,CCSM4!$J42,'CNRM-CM5'!$J42,'CSIRO-Mk3-6-0'!$J42,'GFDL-ESM2M'!$J42,'GFDL-ESM2G'!$J42,'HadGEM2-ES'!$J42,'HadGEM2-CC'!$J42,inmcm4!$J42,'IPSL-CM5A-LR'!$J42,'IPSL-CM5A-MR'!$J42,'IPSL-MC5B-LR'!$J42,MIROC5!$J42,'MIROC-ESM'!$J42,'MIROC-ESM-CHEM'!$J42,'MRI-CGCM3'!$J42,'NorESM1-M'!$J42)</f>
        <v>0.17416670049999999</v>
      </c>
      <c r="T43" s="10">
        <f>MAX('bcc-csm-1'!$K42,'bcc-csm1-1-m'!$K42,'BNU-ESM'!$K42,CanESM2!$K42,CCSM4!$K42,'CNRM-CM5'!$K42,'CSIRO-Mk3-6-0'!$K42,'GFDL-ESM2M'!$K42,'GFDL-ESM2G'!$K42,'HadGEM2-ES'!$K42,'HadGEM2-CC'!$K42,inmcm4!$K42,'IPSL-CM5A-LR'!$K42,'IPSL-CM5A-MR'!$K42,'IPSL-MC5B-LR'!$K42,MIROC5!$K42,'MIROC-ESM'!$K42,'MIROC-ESM-CHEM'!$K42,'MRI-CGCM3'!$K42,'NorESM1-M'!$K42)</f>
        <v>483.96943979999998</v>
      </c>
      <c r="U43" s="10">
        <f>MAX('bcc-csm-1'!$L42,'bcc-csm1-1-m'!$L42,'BNU-ESM'!$L42,CanESM2!$L42,CCSM4!$L42,'CNRM-CM5'!$L42,'CSIRO-Mk3-6-0'!$L42,'GFDL-ESM2M'!$L42,'GFDL-ESM2G'!$L42,'HadGEM2-ES'!$L42,'HadGEM2-CC'!$L42,inmcm4!$L42,'IPSL-CM5A-LR'!$L42,'IPSL-CM5A-MR'!$L42,'IPSL-MC5B-LR'!$L42,MIROC5!$L42,'MIROC-ESM'!$L42,'MIROC-ESM-CHEM'!$L42,'MRI-CGCM3'!$L42,'NorESM1-M'!$L42)</f>
        <v>149.85658409999999</v>
      </c>
      <c r="V43" s="51">
        <f>MAX('bcc-csm-1'!$M42,'bcc-csm1-1-m'!$M42,'BNU-ESM'!$M42,CanESM2!$M42,CCSM4!$M42,'CNRM-CM5'!$M42,'CSIRO-Mk3-6-0'!$M42,'GFDL-ESM2M'!$M42,'GFDL-ESM2G'!$M42,'HadGEM2-ES'!$M42,'HadGEM2-CC'!$M42,inmcm4!$M42,'IPSL-CM5A-LR'!$M42,'IPSL-CM5A-MR'!$M42,'IPSL-MC5B-LR'!$M42,MIROC5!$M42,'MIROC-ESM'!$M42,'MIROC-ESM-CHEM'!$M42,'MRI-CGCM3'!$M42,'NorESM1-M'!$M42)</f>
        <v>0.34097437050000001</v>
      </c>
      <c r="W43" s="10">
        <f>STDEV('bcc-csm-1'!$H42,'bcc-csm1-1-m'!$H42,'BNU-ESM'!$H42,CanESM2!$H42,CCSM4!$H42,'CNRM-CM5'!$H42,'CSIRO-Mk3-6-0'!$H42,'GFDL-ESM2M'!$H42,'GFDL-ESM2G'!$H42,'HadGEM2-ES'!$H42,'HadGEM2-CC'!$H42,inmcm4!$H42,'IPSL-CM5A-LR'!$H42,'IPSL-CM5A-MR'!$H42,'IPSL-MC5B-LR'!$H42,MIROC5!$H42,'MIROC-ESM'!$H42,'MIROC-ESM-CHEM'!$H42,'MRI-CGCM3'!$H42,'NorESM1-M'!$H42)</f>
        <v>77.94848260116423</v>
      </c>
      <c r="X43" s="10">
        <f>STDEV('bcc-csm-1'!$I42,'bcc-csm1-1-m'!$I42,'BNU-ESM'!$I42,CanESM2!$I42,CCSM4!$I42,'CNRM-CM5'!$I42,'CSIRO-Mk3-6-0'!$I42,'GFDL-ESM2M'!$I42,'GFDL-ESM2G'!$I42,'HadGEM2-ES'!$I42,'HadGEM2-CC'!$I42,inmcm4!$I42,'IPSL-CM5A-LR'!$I42,'IPSL-CM5A-MR'!$I42,'IPSL-MC5B-LR'!$I42,MIROC5!$I42,'MIROC-ESM'!$I42,'MIROC-ESM-CHEM'!$I42,'MRI-CGCM3'!$I42,'NorESM1-M'!$I42)</f>
        <v>19.865040110601228</v>
      </c>
      <c r="Y43" s="51">
        <f>STDEV('bcc-csm-1'!$J42,'bcc-csm1-1-m'!$J42,'BNU-ESM'!$J42,CanESM2!$J42,CCSM4!$J42,'CNRM-CM5'!$J42,'CSIRO-Mk3-6-0'!$J42,'GFDL-ESM2M'!$J42,'GFDL-ESM2G'!$J42,'HadGEM2-ES'!$J42,'HadGEM2-CC'!$J42,inmcm4!$J42,'IPSL-CM5A-LR'!$J42,'IPSL-CM5A-MR'!$J42,'IPSL-MC5B-LR'!$J42,MIROC5!$J42,'MIROC-ESM'!$J42,'MIROC-ESM-CHEM'!$J42,'MRI-CGCM3'!$J42,'NorESM1-M'!$J42)</f>
        <v>5.9322041954692276E-2</v>
      </c>
      <c r="Z43" s="10">
        <f>STDEV('bcc-csm-1'!$K42,'bcc-csm1-1-m'!$K42,'BNU-ESM'!$K42,CanESM2!$K42,CCSM4!$K42,'CNRM-CM5'!$K42,'CSIRO-Mk3-6-0'!$K42,'GFDL-ESM2M'!$K42,'GFDL-ESM2G'!$K42,'HadGEM2-ES'!$K42,'HadGEM2-CC'!$K42,inmcm4!$K42,'IPSL-CM5A-LR'!$K42,'IPSL-CM5A-MR'!$K42,'IPSL-MC5B-LR'!$K42,MIROC5!$K42,'MIROC-ESM'!$K42,'MIROC-ESM-CHEM'!$K42,'MRI-CGCM3'!$K42,'NorESM1-M'!$K42)</f>
        <v>126.37296520505217</v>
      </c>
      <c r="AA43" s="10">
        <f>STDEV('bcc-csm-1'!$L42,'bcc-csm1-1-m'!$L42,'BNU-ESM'!$L42,CanESM2!$L42,CCSM4!$L42,'CNRM-CM5'!$L42,'CSIRO-Mk3-6-0'!$L42,'GFDL-ESM2M'!$L42,'GFDL-ESM2G'!$L42,'HadGEM2-ES'!$L42,'HadGEM2-CC'!$L42,inmcm4!$L42,'IPSL-CM5A-LR'!$L42,'IPSL-CM5A-MR'!$L42,'IPSL-MC5B-LR'!$L42,MIROC5!$L42,'MIROC-ESM'!$L42,'MIROC-ESM-CHEM'!$L42,'MRI-CGCM3'!$L42,'NorESM1-M'!$L42)</f>
        <v>44.637539755091439</v>
      </c>
      <c r="AB43" s="51">
        <f>STDEV('bcc-csm-1'!$M42,'bcc-csm1-1-m'!$M42,'BNU-ESM'!$M42,CanESM2!$M42,CCSM4!$M42,'CNRM-CM5'!$M42,'CSIRO-Mk3-6-0'!$M42,'GFDL-ESM2M'!$M42,'GFDL-ESM2G'!$M42,'HadGEM2-ES'!$M42,'HadGEM2-CC'!$M42,inmcm4!$M42,'IPSL-CM5A-LR'!$M42,'IPSL-CM5A-MR'!$M42,'IPSL-MC5B-LR'!$M42,MIROC5!$M42,'MIROC-ESM'!$M42,'MIROC-ESM-CHEM'!$M42,'MRI-CGCM3'!$M42,'NorESM1-M'!$M42)</f>
        <v>0.10330210720998316</v>
      </c>
      <c r="AC43" s="10">
        <f t="shared" ref="AC43:AH43" si="100">E43-(3*W43)</f>
        <v>-54.384599205992686</v>
      </c>
      <c r="AD43" s="10">
        <f t="shared" si="100"/>
        <v>-20.71209479800369</v>
      </c>
      <c r="AE43" s="51">
        <f t="shared" si="100"/>
        <v>-0.10836498940207684</v>
      </c>
      <c r="AF43" s="10">
        <f t="shared" si="100"/>
        <v>-75.595837638656519</v>
      </c>
      <c r="AG43" s="10">
        <f t="shared" si="100"/>
        <v>-56.985332358424316</v>
      </c>
      <c r="AH43" s="54">
        <f t="shared" si="100"/>
        <v>-0.16822599706499947</v>
      </c>
      <c r="AI43" s="10">
        <f t="shared" ref="AI43:AN43" si="101">E43+(3*W43)</f>
        <v>413.30629640099266</v>
      </c>
      <c r="AJ43" s="10">
        <f t="shared" si="101"/>
        <v>98.478145865603679</v>
      </c>
      <c r="AK43" s="54">
        <f t="shared" si="101"/>
        <v>0.24756726232607684</v>
      </c>
      <c r="AL43" s="10">
        <f t="shared" si="101"/>
        <v>682.64195359165637</v>
      </c>
      <c r="AM43" s="10">
        <f t="shared" si="101"/>
        <v>210.8399061721243</v>
      </c>
      <c r="AN43" s="54">
        <f t="shared" si="101"/>
        <v>0.45158664619489947</v>
      </c>
      <c r="AO43" s="10">
        <f>AVERAGE('bcc-csm-1'!$E42,'bcc-csm1-1-m'!$E42,'BNU-ESM'!$E42,CanESM2!$E42,CCSM4!$E42,'CNRM-CM5'!$E42,'CSIRO-Mk3-6-0'!$E42,'GFDL-ESM2M'!$E42,'GFDL-ESM2G'!$E42,'HadGEM2-ES'!$E42,'HadGEM2-CC'!$E42,inmcm4!$E42,'IPSL-CM5A-LR'!$E42,'IPSL-CM5A-MR'!$E42,'IPSL-MC5B-LR'!$E42,MIROC5!$E42,'MIROC-ESM'!$E42,'MIROC-ESM-CHEM'!$E42,'MRI-CGCM3'!$E42,'NorESM1-M'!$E42)</f>
        <v>1356.8468480000001</v>
      </c>
      <c r="AP43" s="10">
        <f>AVERAGE('bcc-csm-1'!$F42,'bcc-csm1-1-m'!$F42,'BNU-ESM'!$F42,CanESM2!$F42,CCSM4!$F42,'CNRM-CM5'!$F42,'CSIRO-Mk3-6-0'!$F42,'GFDL-ESM2M'!$F42,'GFDL-ESM2G'!$F42,'HadGEM2-ES'!$F42,'HadGEM2-CC'!$F42,inmcm4!$F42,'IPSL-CM5A-LR'!$F42,'IPSL-CM5A-MR'!$F42,'IPSL-MC5B-LR'!$F42,MIROC5!$F42,'MIROC-ESM'!$F42,'MIROC-ESM-CHEM'!$F42,'MRI-CGCM3'!$F42,'NorESM1-M'!$F42)</f>
        <v>63.326452133500005</v>
      </c>
      <c r="AQ43" s="17">
        <f>AVERAGE('bcc-csm-1'!$G42,'bcc-csm1-1-m'!$G42,'BNU-ESM'!$G42,CanESM2!$G42,CCSM4!$G42,'CNRM-CM5'!$G42,'CSIRO-Mk3-6-0'!$G42,'GFDL-ESM2M'!$G42,'GFDL-ESM2G'!$G42,'HadGEM2-ES'!$G42,'HadGEM2-CC'!$G42,inmcm4!$G42,'IPSL-CM5A-LR'!$G42,'IPSL-CM5A-MR'!$G42,'IPSL-MC5B-LR'!$G42,MIROC5!$G42,'MIROC-ESM'!$G42,'MIROC-ESM-CHEM'!$G42,'MRI-CGCM3'!$G42,'NorESM1-M'!$G42)</f>
        <v>0.7830129400050001</v>
      </c>
      <c r="AR43" s="58">
        <f t="shared" si="82"/>
        <v>0.13226315767474148</v>
      </c>
      <c r="AS43" s="56">
        <f t="shared" si="83"/>
        <v>0.61400922085181342</v>
      </c>
      <c r="AT43" s="60">
        <f t="shared" si="84"/>
        <v>8.8888871314892384E-2</v>
      </c>
      <c r="AU43" s="56">
        <f t="shared" si="85"/>
        <v>0.22369736011392491</v>
      </c>
      <c r="AV43" s="56">
        <f t="shared" si="86"/>
        <v>1.2147733579749225</v>
      </c>
      <c r="AW43" s="60">
        <f t="shared" si="87"/>
        <v>0.18094250723882707</v>
      </c>
    </row>
    <row r="44" spans="1:49" ht="12.75" x14ac:dyDescent="0.35">
      <c r="A44" s="7" t="str">
        <f>IF(AND(B44='bcc-csm-1'!C43, B44='bcc-csm1-1-m'!C43,B44='BNU-ESM'!C43, B44=CanESM2!C43, B44=CCSM4!C43, B44='CNRM-CM5'!C43, B44='CSIRO-Mk3-6-0'!C43, B44='GFDL-ESM2M'!C43, B44='GFDL-ESM2G'!C43, B44='HadGEM2-ES'!C43, B44='HadGEM2-CC'!C43, B44=inmcm4!C43, B44='IPSL-CM5A-LR'!C43, B44='IPSL-CM5A-MR'!C43, B44='IPSL-MC5B-LR'!C43, B44=MIROC5!C43, B44='MIROC-ESM'!C43, B44='MIROC-ESM-CHEM'!C43, B44='MRI-CGCM3'!C43, B44='NorESM1-M'!C43), "Yes", "No")</f>
        <v>Yes</v>
      </c>
      <c r="B44" s="7">
        <v>27079</v>
      </c>
      <c r="C44" s="7" t="str">
        <f>VLOOKUP(B44, 'County name'!$A$2:$B$89, 2, FALSE)</f>
        <v>Le Sueur</v>
      </c>
      <c r="D44" s="8" t="s">
        <v>97</v>
      </c>
      <c r="E44" s="10">
        <f>AVERAGE('bcc-csm-1'!$H43,'bcc-csm1-1-m'!$H43,'BNU-ESM'!$H43,CanESM2!$H43,CCSM4!$H43,'CNRM-CM5'!$H43,'CSIRO-Mk3-6-0'!$H43,'GFDL-ESM2M'!$H43,'GFDL-ESM2G'!$H43,'HadGEM2-ES'!$H43,'HadGEM2-CC'!$H43,inmcm4!$H43,'IPSL-CM5A-LR'!$H43,'IPSL-CM5A-MR'!$H43,'IPSL-MC5B-LR'!$H43,MIROC5!$H43,'MIROC-ESM'!$H43,'MIROC-ESM-CHEM'!$H43,'MRI-CGCM3'!$H43,'NorESM1-M'!$H43)</f>
        <v>212.84036770149996</v>
      </c>
      <c r="F44" s="10">
        <f>AVERAGE('bcc-csm-1'!$I43,'bcc-csm1-1-m'!$I43,'BNU-ESM'!$I43,CanESM2!$I43,CCSM4!$I43,'CNRM-CM5'!$I43,'CSIRO-Mk3-6-0'!$I43,'GFDL-ESM2M'!$I43,'GFDL-ESM2G'!$I43,'HadGEM2-ES'!$I43,'HadGEM2-CC'!$I43,inmcm4!$I43,'IPSL-CM5A-LR'!$I43,'IPSL-CM5A-MR'!$I43,'IPSL-MC5B-LR'!$I43,MIROC5!$I43,'MIROC-ESM'!$I43,'MIROC-ESM-CHEM'!$I43,'MRI-CGCM3'!$I43,'NorESM1-M'!$I43)</f>
        <v>75.631540702000009</v>
      </c>
      <c r="G44" s="51">
        <f>AVERAGE('bcc-csm-1'!$J43,'bcc-csm1-1-m'!$J43,'BNU-ESM'!$J43,CanESM2!$J43,CCSM4!$J43,'CNRM-CM5'!$J43,'CSIRO-Mk3-6-0'!$J43,'GFDL-ESM2M'!$J43,'GFDL-ESM2G'!$J43,'HadGEM2-ES'!$J43,'HadGEM2-CC'!$J43,inmcm4!$J43,'IPSL-CM5A-LR'!$J43,'IPSL-CM5A-MR'!$J43,'IPSL-MC5B-LR'!$J43,MIROC5!$J43,'MIROC-ESM'!$J43,'MIROC-ESM-CHEM'!$J43,'MRI-CGCM3'!$J43,'NorESM1-M'!$J43)</f>
        <v>0.10810691153850001</v>
      </c>
      <c r="H44" s="10">
        <f>AVERAGE('bcc-csm-1'!$K43,'bcc-csm1-1-m'!$K43,'BNU-ESM'!$K43,CanESM2!$K43,CCSM4!$K43,'CNRM-CM5'!$K43,'CSIRO-Mk3-6-0'!$K43,'GFDL-ESM2M'!$K43,'GFDL-ESM2G'!$K43,'HadGEM2-ES'!$K43,'HadGEM2-CC'!$K43,inmcm4!$K43,'IPSL-CM5A-LR'!$K43,'IPSL-CM5A-MR'!$K43,'IPSL-MC5B-LR'!$K43,MIROC5!$K43,'MIROC-ESM'!$K43,'MIROC-ESM-CHEM'!$K43,'MRI-CGCM3'!$K43,'NorESM1-M'!$K43)</f>
        <v>349.75275655500002</v>
      </c>
      <c r="I44" s="10">
        <f>AVERAGE('bcc-csm-1'!$L43,'bcc-csm1-1-m'!$L43,'BNU-ESM'!$L43,CanESM2!$L43,CCSM4!$L43,'CNRM-CM5'!$L43,'CSIRO-Mk3-6-0'!$L43,'GFDL-ESM2M'!$L43,'GFDL-ESM2G'!$L43,'HadGEM2-ES'!$L43,'HadGEM2-CC'!$L43,inmcm4!$L43,'IPSL-CM5A-LR'!$L43,'IPSL-CM5A-MR'!$L43,'IPSL-MC5B-LR'!$L43,MIROC5!$L43,'MIROC-ESM'!$L43,'MIROC-ESM-CHEM'!$L43,'MRI-CGCM3'!$L43,'NorESM1-M'!$L43)</f>
        <v>144.04364681800001</v>
      </c>
      <c r="J44" s="51">
        <f>AVERAGE('bcc-csm-1'!$M43,'bcc-csm1-1-m'!$M43,'BNU-ESM'!$M43,CanESM2!$M43,CCSM4!$M43,'CNRM-CM5'!$M43,'CSIRO-Mk3-6-0'!$M43,'GFDL-ESM2M'!$M43,'GFDL-ESM2G'!$M43,'HadGEM2-ES'!$M43,'HadGEM2-CC'!$M43,inmcm4!$M43,'IPSL-CM5A-LR'!$M43,'IPSL-CM5A-MR'!$M43,'IPSL-MC5B-LR'!$M43,MIROC5!$M43,'MIROC-ESM'!$M43,'MIROC-ESM-CHEM'!$M43,'MRI-CGCM3'!$M43,'NorESM1-M'!$M43)</f>
        <v>0.2028464679167</v>
      </c>
      <c r="K44" s="10">
        <f>MIN('bcc-csm-1'!$H43,'bcc-csm1-1-m'!$H43,'BNU-ESM'!$H43,CanESM2!$H43,CCSM4!$H43,'CNRM-CM5'!$H43,'CSIRO-Mk3-6-0'!$H43,'GFDL-ESM2M'!$H43,'GFDL-ESM2G'!$H43,'HadGEM2-ES'!$H43,'HadGEM2-CC'!$H43,inmcm4!$H43,'IPSL-CM5A-LR'!$H43,'IPSL-CM5A-MR'!$H43,'IPSL-MC5B-LR'!$H43,MIROC5!$H43,'MIROC-ESM'!$H43,'MIROC-ESM-CHEM'!$H43,'MRI-CGCM3'!$H43,'NorESM1-M'!$H43)</f>
        <v>45.075359229999997</v>
      </c>
      <c r="L44" s="10">
        <f>MIN('bcc-csm-1'!$I43,'bcc-csm1-1-m'!$I43,'BNU-ESM'!$I43,CanESM2!$I43,CCSM4!$I43,'CNRM-CM5'!$I43,'CSIRO-Mk3-6-0'!$I43,'GFDL-ESM2M'!$I43,'GFDL-ESM2G'!$I43,'HadGEM2-ES'!$I43,'HadGEM2-CC'!$I43,inmcm4!$I43,'IPSL-CM5A-LR'!$I43,'IPSL-CM5A-MR'!$I43,'IPSL-MC5B-LR'!$I43,MIROC5!$I43,'MIROC-ESM'!$I43,'MIROC-ESM-CHEM'!$I43,'MRI-CGCM3'!$I43,'NorESM1-M'!$I43)</f>
        <v>-13.581113289999999</v>
      </c>
      <c r="M44" s="51">
        <f>MIN('bcc-csm-1'!$J43,'bcc-csm1-1-m'!$J43,'BNU-ESM'!$J43,CanESM2!$J43,CCSM4!$J43,'CNRM-CM5'!$J43,'CSIRO-Mk3-6-0'!$J43,'GFDL-ESM2M'!$J43,'GFDL-ESM2G'!$J43,'HadGEM2-ES'!$J43,'HadGEM2-CC'!$J43,inmcm4!$J43,'IPSL-CM5A-LR'!$J43,'IPSL-CM5A-MR'!$J43,'IPSL-MC5B-LR'!$J43,MIROC5!$J43,'MIROC-ESM'!$J43,'MIROC-ESM-CHEM'!$J43,'MRI-CGCM3'!$J43,'NorESM1-M'!$J43)</f>
        <v>-6.105733738E-2</v>
      </c>
      <c r="N44" s="10">
        <f>MIN('bcc-csm-1'!$K43,'bcc-csm1-1-m'!$K43,'BNU-ESM'!$K43,CanESM2!$K43,CCSM4!$K43,'CNRM-CM5'!$K43,'CSIRO-Mk3-6-0'!$K43,'GFDL-ESM2M'!$K43,'GFDL-ESM2G'!$K43,'HadGEM2-ES'!$K43,'HadGEM2-CC'!$K43,inmcm4!$K43,'IPSL-CM5A-LR'!$K43,'IPSL-CM5A-MR'!$K43,'IPSL-MC5B-LR'!$K43,MIROC5!$K43,'MIROC-ESM'!$K43,'MIROC-ESM-CHEM'!$K43,'MRI-CGCM3'!$K43,'NorESM1-M'!$K43)</f>
        <v>120.7208584</v>
      </c>
      <c r="O44" s="10">
        <f>MIN('bcc-csm-1'!$L43,'bcc-csm1-1-m'!$L43,'BNU-ESM'!$L43,CanESM2!$L43,CCSM4!$L43,'CNRM-CM5'!$L43,'CSIRO-Mk3-6-0'!$L43,'GFDL-ESM2M'!$L43,'GFDL-ESM2G'!$L43,'HadGEM2-ES'!$L43,'HadGEM2-CC'!$L43,inmcm4!$L43,'IPSL-CM5A-LR'!$L43,'IPSL-CM5A-MR'!$L43,'IPSL-MC5B-LR'!$L43,MIROC5!$L43,'MIROC-ESM'!$L43,'MIROC-ESM-CHEM'!$L43,'MRI-CGCM3'!$L43,'NorESM1-M'!$L43)</f>
        <v>22.75622401</v>
      </c>
      <c r="P44" s="51">
        <f>MIN('bcc-csm-1'!$M43,'bcc-csm1-1-m'!$M43,'BNU-ESM'!$M43,CanESM2!$M43,CCSM4!$M43,'CNRM-CM5'!$M43,'CSIRO-Mk3-6-0'!$M43,'GFDL-ESM2M'!$M43,'GFDL-ESM2G'!$M43,'HadGEM2-ES'!$M43,'HadGEM2-CC'!$M43,inmcm4!$M43,'IPSL-CM5A-LR'!$M43,'IPSL-CM5A-MR'!$M43,'IPSL-MC5B-LR'!$M43,MIROC5!$M43,'MIROC-ESM'!$M43,'MIROC-ESM-CHEM'!$M43,'MRI-CGCM3'!$M43,'NorESM1-M'!$M43)</f>
        <v>3.0756885639999999E-3</v>
      </c>
      <c r="Q44" s="10">
        <f>MAX('bcc-csm-1'!$H43,'bcc-csm1-1-m'!$H43,'BNU-ESM'!$H43,CanESM2!$H43,CCSM4!$H43,'CNRM-CM5'!$H43,'CSIRO-Mk3-6-0'!$H43,'GFDL-ESM2M'!$H43,'GFDL-ESM2G'!$H43,'HadGEM2-ES'!$H43,'HadGEM2-CC'!$H43,inmcm4!$H43,'IPSL-CM5A-LR'!$H43,'IPSL-CM5A-MR'!$H43,'IPSL-MC5B-LR'!$H43,MIROC5!$H43,'MIROC-ESM'!$H43,'MIROC-ESM-CHEM'!$H43,'MRI-CGCM3'!$H43,'NorESM1-M'!$H43)</f>
        <v>352.08583479999999</v>
      </c>
      <c r="R44" s="10">
        <f>MAX('bcc-csm-1'!$I43,'bcc-csm1-1-m'!$I43,'BNU-ESM'!$I43,CanESM2!$I43,CCSM4!$I43,'CNRM-CM5'!$I43,'CSIRO-Mk3-6-0'!$I43,'GFDL-ESM2M'!$I43,'GFDL-ESM2G'!$I43,'HadGEM2-ES'!$I43,'HadGEM2-CC'!$I43,inmcm4!$I43,'IPSL-CM5A-LR'!$I43,'IPSL-CM5A-MR'!$I43,'IPSL-MC5B-LR'!$I43,MIROC5!$I43,'MIROC-ESM'!$I43,'MIROC-ESM-CHEM'!$I43,'MRI-CGCM3'!$I43,'NorESM1-M'!$I43)</f>
        <v>143.63248999999999</v>
      </c>
      <c r="S44" s="51">
        <f>MAX('bcc-csm-1'!$J43,'bcc-csm1-1-m'!$J43,'BNU-ESM'!$J43,CanESM2!$J43,CCSM4!$J43,'CNRM-CM5'!$J43,'CSIRO-Mk3-6-0'!$J43,'GFDL-ESM2M'!$J43,'GFDL-ESM2G'!$J43,'HadGEM2-ES'!$J43,'HadGEM2-CC'!$J43,inmcm4!$J43,'IPSL-CM5A-LR'!$J43,'IPSL-CM5A-MR'!$J43,'IPSL-MC5B-LR'!$J43,MIROC5!$J43,'MIROC-ESM'!$J43,'MIROC-ESM-CHEM'!$J43,'MRI-CGCM3'!$J43,'NorESM1-M'!$J43)</f>
        <v>0.26463997010000001</v>
      </c>
      <c r="T44" s="10">
        <f>MAX('bcc-csm-1'!$K43,'bcc-csm1-1-m'!$K43,'BNU-ESM'!$K43,CanESM2!$K43,CCSM4!$K43,'CNRM-CM5'!$K43,'CSIRO-Mk3-6-0'!$K43,'GFDL-ESM2M'!$K43,'GFDL-ESM2G'!$K43,'HadGEM2-ES'!$K43,'HadGEM2-CC'!$K43,inmcm4!$K43,'IPSL-CM5A-LR'!$K43,'IPSL-CM5A-MR'!$K43,'IPSL-MC5B-LR'!$K43,MIROC5!$K43,'MIROC-ESM'!$K43,'MIROC-ESM-CHEM'!$K43,'MRI-CGCM3'!$K43,'NorESM1-M'!$K43)</f>
        <v>542.94553110000004</v>
      </c>
      <c r="U44" s="10">
        <f>MAX('bcc-csm-1'!$L43,'bcc-csm1-1-m'!$L43,'BNU-ESM'!$L43,CanESM2!$L43,CCSM4!$L43,'CNRM-CM5'!$L43,'CSIRO-Mk3-6-0'!$L43,'GFDL-ESM2M'!$L43,'GFDL-ESM2G'!$L43,'HadGEM2-ES'!$L43,'HadGEM2-CC'!$L43,inmcm4!$L43,'IPSL-CM5A-LR'!$L43,'IPSL-CM5A-MR'!$L43,'IPSL-MC5B-LR'!$L43,MIROC5!$L43,'MIROC-ESM'!$L43,'MIROC-ESM-CHEM'!$L43,'MRI-CGCM3'!$L43,'NorESM1-M'!$L43)</f>
        <v>256.40029559999999</v>
      </c>
      <c r="V44" s="51">
        <f>MAX('bcc-csm-1'!$M43,'bcc-csm1-1-m'!$M43,'BNU-ESM'!$M43,CanESM2!$M43,CCSM4!$M43,'CNRM-CM5'!$M43,'CSIRO-Mk3-6-0'!$M43,'GFDL-ESM2M'!$M43,'GFDL-ESM2G'!$M43,'HadGEM2-ES'!$M43,'HadGEM2-CC'!$M43,inmcm4!$M43,'IPSL-CM5A-LR'!$M43,'IPSL-CM5A-MR'!$M43,'IPSL-MC5B-LR'!$M43,MIROC5!$M43,'MIROC-ESM'!$M43,'MIROC-ESM-CHEM'!$M43,'MRI-CGCM3'!$M43,'NorESM1-M'!$M43)</f>
        <v>0.42001728869999999</v>
      </c>
      <c r="W44" s="10">
        <f>STDEV('bcc-csm-1'!$H43,'bcc-csm1-1-m'!$H43,'BNU-ESM'!$H43,CanESM2!$H43,CCSM4!$H43,'CNRM-CM5'!$H43,'CSIRO-Mk3-6-0'!$H43,'GFDL-ESM2M'!$H43,'GFDL-ESM2G'!$H43,'HadGEM2-ES'!$H43,'HadGEM2-CC'!$H43,inmcm4!$H43,'IPSL-CM5A-LR'!$H43,'IPSL-CM5A-MR'!$H43,'IPSL-MC5B-LR'!$H43,MIROC5!$H43,'MIROC-ESM'!$H43,'MIROC-ESM-CHEM'!$H43,'MRI-CGCM3'!$H43,'NorESM1-M'!$H43)</f>
        <v>77.404012359239658</v>
      </c>
      <c r="X44" s="10">
        <f>STDEV('bcc-csm-1'!$I43,'bcc-csm1-1-m'!$I43,'BNU-ESM'!$I43,CanESM2!$I43,CCSM4!$I43,'CNRM-CM5'!$I43,'CSIRO-Mk3-6-0'!$I43,'GFDL-ESM2M'!$I43,'GFDL-ESM2G'!$I43,'HadGEM2-ES'!$I43,'HadGEM2-CC'!$I43,inmcm4!$I43,'IPSL-CM5A-LR'!$I43,'IPSL-CM5A-MR'!$I43,'IPSL-MC5B-LR'!$I43,MIROC5!$I43,'MIROC-ESM'!$I43,'MIROC-ESM-CHEM'!$I43,'MRI-CGCM3'!$I43,'NorESM1-M'!$I43)</f>
        <v>36.959829194704199</v>
      </c>
      <c r="Y44" s="51">
        <f>STDEV('bcc-csm-1'!$J43,'bcc-csm1-1-m'!$J43,'BNU-ESM'!$J43,CanESM2!$J43,CCSM4!$J43,'CNRM-CM5'!$J43,'CSIRO-Mk3-6-0'!$J43,'GFDL-ESM2M'!$J43,'GFDL-ESM2G'!$J43,'HadGEM2-ES'!$J43,'HadGEM2-CC'!$J43,inmcm4!$J43,'IPSL-CM5A-LR'!$J43,'IPSL-CM5A-MR'!$J43,'IPSL-MC5B-LR'!$J43,MIROC5!$J43,'MIROC-ESM'!$J43,'MIROC-ESM-CHEM'!$J43,'MRI-CGCM3'!$J43,'NorESM1-M'!$J43)</f>
        <v>7.6237714512598503E-2</v>
      </c>
      <c r="Z44" s="10">
        <f>STDEV('bcc-csm-1'!$K43,'bcc-csm1-1-m'!$K43,'BNU-ESM'!$K43,CanESM2!$K43,CCSM4!$K43,'CNRM-CM5'!$K43,'CSIRO-Mk3-6-0'!$K43,'GFDL-ESM2M'!$K43,'GFDL-ESM2G'!$K43,'HadGEM2-ES'!$K43,'HadGEM2-CC'!$K43,inmcm4!$K43,'IPSL-CM5A-LR'!$K43,'IPSL-CM5A-MR'!$K43,'IPSL-MC5B-LR'!$K43,MIROC5!$K43,'MIROC-ESM'!$K43,'MIROC-ESM-CHEM'!$K43,'MRI-CGCM3'!$K43,'NorESM1-M'!$K43)</f>
        <v>131.08082874618529</v>
      </c>
      <c r="AA44" s="10">
        <f>STDEV('bcc-csm-1'!$L43,'bcc-csm1-1-m'!$L43,'BNU-ESM'!$L43,CanESM2!$L43,CCSM4!$L43,'CNRM-CM5'!$L43,'CSIRO-Mk3-6-0'!$L43,'GFDL-ESM2M'!$L43,'GFDL-ESM2G'!$L43,'HadGEM2-ES'!$L43,'HadGEM2-CC'!$L43,inmcm4!$L43,'IPSL-CM5A-LR'!$L43,'IPSL-CM5A-MR'!$L43,'IPSL-MC5B-LR'!$L43,MIROC5!$L43,'MIROC-ESM'!$L43,'MIROC-ESM-CHEM'!$L43,'MRI-CGCM3'!$L43,'NorESM1-M'!$L43)</f>
        <v>70.258606046945872</v>
      </c>
      <c r="AB44" s="51">
        <f>STDEV('bcc-csm-1'!$M43,'bcc-csm1-1-m'!$M43,'BNU-ESM'!$M43,CanESM2!$M43,CCSM4!$M43,'CNRM-CM5'!$M43,'CSIRO-Mk3-6-0'!$M43,'GFDL-ESM2M'!$M43,'GFDL-ESM2G'!$M43,'HadGEM2-ES'!$M43,'HadGEM2-CC'!$M43,inmcm4!$M43,'IPSL-CM5A-LR'!$M43,'IPSL-CM5A-MR'!$M43,'IPSL-MC5B-LR'!$M43,MIROC5!$M43,'MIROC-ESM'!$M43,'MIROC-ESM-CHEM'!$M43,'MRI-CGCM3'!$M43,'NorESM1-M'!$M43)</f>
        <v>0.12143873276223151</v>
      </c>
      <c r="AC44" s="10">
        <f t="shared" ref="AC44:AH44" si="102">E44-(3*W44)</f>
        <v>-19.371669376219018</v>
      </c>
      <c r="AD44" s="10">
        <f t="shared" si="102"/>
        <v>-35.247946882112586</v>
      </c>
      <c r="AE44" s="51">
        <f t="shared" si="102"/>
        <v>-0.1206062319992955</v>
      </c>
      <c r="AF44" s="10">
        <f t="shared" si="102"/>
        <v>-43.489729683555879</v>
      </c>
      <c r="AG44" s="10">
        <f t="shared" si="102"/>
        <v>-66.732171322837587</v>
      </c>
      <c r="AH44" s="54">
        <f t="shared" si="102"/>
        <v>-0.16146973036999454</v>
      </c>
      <c r="AI44" s="10">
        <f t="shared" ref="AI44:AN44" si="103">E44+(3*W44)</f>
        <v>445.05240477921893</v>
      </c>
      <c r="AJ44" s="10">
        <f t="shared" si="103"/>
        <v>186.51102828611261</v>
      </c>
      <c r="AK44" s="54">
        <f t="shared" si="103"/>
        <v>0.33682005507629553</v>
      </c>
      <c r="AL44" s="10">
        <f t="shared" si="103"/>
        <v>742.99524279355592</v>
      </c>
      <c r="AM44" s="10">
        <f t="shared" si="103"/>
        <v>354.81946495883761</v>
      </c>
      <c r="AN44" s="54">
        <f t="shared" si="103"/>
        <v>0.56716266620339451</v>
      </c>
      <c r="AO44" s="10">
        <f>AVERAGE('bcc-csm-1'!$E43,'bcc-csm1-1-m'!$E43,'BNU-ESM'!$E43,CanESM2!$E43,CCSM4!$E43,'CNRM-CM5'!$E43,'CSIRO-Mk3-6-0'!$E43,'GFDL-ESM2M'!$E43,'GFDL-ESM2G'!$E43,'HadGEM2-ES'!$E43,'HadGEM2-CC'!$E43,inmcm4!$E43,'IPSL-CM5A-LR'!$E43,'IPSL-CM5A-MR'!$E43,'IPSL-MC5B-LR'!$E43,MIROC5!$E43,'MIROC-ESM'!$E43,'MIROC-ESM-CHEM'!$E43,'MRI-CGCM3'!$E43,'NorESM1-M'!$E43)</f>
        <v>1837.5348868499998</v>
      </c>
      <c r="AP44" s="10">
        <f>AVERAGE('bcc-csm-1'!$F43,'bcc-csm1-1-m'!$F43,'BNU-ESM'!$F43,CanESM2!$F43,CCSM4!$F43,'CNRM-CM5'!$F43,'CSIRO-Mk3-6-0'!$F43,'GFDL-ESM2M'!$F43,'GFDL-ESM2G'!$F43,'HadGEM2-ES'!$F43,'HadGEM2-CC'!$F43,inmcm4!$F43,'IPSL-CM5A-LR'!$F43,'IPSL-CM5A-MR'!$F43,'IPSL-MC5B-LR'!$F43,MIROC5!$F43,'MIROC-ESM'!$F43,'MIROC-ESM-CHEM'!$F43,'MRI-CGCM3'!$F43,'NorESM1-M'!$F43)</f>
        <v>130.18069424800001</v>
      </c>
      <c r="AQ44" s="17">
        <f>AVERAGE('bcc-csm-1'!$G43,'bcc-csm1-1-m'!$G43,'BNU-ESM'!$G43,CanESM2!$G43,CCSM4!$G43,'CNRM-CM5'!$G43,'CSIRO-Mk3-6-0'!$G43,'GFDL-ESM2M'!$G43,'GFDL-ESM2G'!$G43,'HadGEM2-ES'!$G43,'HadGEM2-CC'!$G43,inmcm4!$G43,'IPSL-CM5A-LR'!$G43,'IPSL-CM5A-MR'!$G43,'IPSL-MC5B-LR'!$G43,MIROC5!$G43,'MIROC-ESM'!$G43,'MIROC-ESM-CHEM'!$G43,'MRI-CGCM3'!$G43,'NorESM1-M'!$G43)</f>
        <v>0.93872223440999991</v>
      </c>
      <c r="AR44" s="58">
        <f t="shared" si="82"/>
        <v>0.11582929348697278</v>
      </c>
      <c r="AS44" s="56">
        <f t="shared" si="83"/>
        <v>0.58097355478776724</v>
      </c>
      <c r="AT44" s="60">
        <f t="shared" si="84"/>
        <v>0.11516389787703997</v>
      </c>
      <c r="AU44" s="56">
        <f t="shared" si="85"/>
        <v>0.19033802245494497</v>
      </c>
      <c r="AV44" s="56">
        <f t="shared" si="86"/>
        <v>1.1064900801926165</v>
      </c>
      <c r="AW44" s="60">
        <f t="shared" si="87"/>
        <v>0.21608784844027035</v>
      </c>
    </row>
    <row r="45" spans="1:49" ht="12.75" x14ac:dyDescent="0.35">
      <c r="A45" s="7" t="str">
        <f>IF(AND(B45='bcc-csm-1'!C44, B45='bcc-csm1-1-m'!C44,B45='BNU-ESM'!C44, B45=CanESM2!C44, B45=CCSM4!C44, B45='CNRM-CM5'!C44, B45='CSIRO-Mk3-6-0'!C44, B45='GFDL-ESM2M'!C44, B45='GFDL-ESM2G'!C44, B45='HadGEM2-ES'!C44, B45='HadGEM2-CC'!C44, B45=inmcm4!C44, B45='IPSL-CM5A-LR'!C44, B45='IPSL-CM5A-MR'!C44, B45='IPSL-MC5B-LR'!C44, B45=MIROC5!C44, B45='MIROC-ESM'!C44, B45='MIROC-ESM-CHEM'!C44, B45='MRI-CGCM3'!C44, B45='NorESM1-M'!C44), "Yes", "No")</f>
        <v>Yes</v>
      </c>
      <c r="B45" s="7">
        <v>27081</v>
      </c>
      <c r="C45" s="7" t="str">
        <f>VLOOKUP(B45, 'County name'!$A$2:$B$89, 2, FALSE)</f>
        <v>Lincoln</v>
      </c>
      <c r="D45" s="8" t="s">
        <v>97</v>
      </c>
      <c r="E45" s="10">
        <f>AVERAGE('bcc-csm-1'!$H44,'bcc-csm1-1-m'!$H44,'BNU-ESM'!$H44,CanESM2!$H44,CCSM4!$H44,'CNRM-CM5'!$H44,'CSIRO-Mk3-6-0'!$H44,'GFDL-ESM2M'!$H44,'GFDL-ESM2G'!$H44,'HadGEM2-ES'!$H44,'HadGEM2-CC'!$H44,inmcm4!$H44,'IPSL-CM5A-LR'!$H44,'IPSL-CM5A-MR'!$H44,'IPSL-MC5B-LR'!$H44,MIROC5!$H44,'MIROC-ESM'!$H44,'MIROC-ESM-CHEM'!$H44,'MRI-CGCM3'!$H44,'NorESM1-M'!$H44)</f>
        <v>205.54344445349997</v>
      </c>
      <c r="F45" s="10">
        <f>AVERAGE('bcc-csm-1'!$I44,'bcc-csm1-1-m'!$I44,'BNU-ESM'!$I44,CanESM2!$I44,CCSM4!$I44,'CNRM-CM5'!$I44,'CSIRO-Mk3-6-0'!$I44,'GFDL-ESM2M'!$I44,'GFDL-ESM2G'!$I44,'HadGEM2-ES'!$I44,'HadGEM2-CC'!$I44,inmcm4!$I44,'IPSL-CM5A-LR'!$I44,'IPSL-CM5A-MR'!$I44,'IPSL-MC5B-LR'!$I44,MIROC5!$I44,'MIROC-ESM'!$I44,'MIROC-ESM-CHEM'!$I44,'MRI-CGCM3'!$I44,'NorESM1-M'!$I44)</f>
        <v>72.109708898800008</v>
      </c>
      <c r="G45" s="51">
        <f>AVERAGE('bcc-csm-1'!$J44,'bcc-csm1-1-m'!$J44,'BNU-ESM'!$J44,CanESM2!$J44,CCSM4!$J44,'CNRM-CM5'!$J44,'CSIRO-Mk3-6-0'!$J44,'GFDL-ESM2M'!$J44,'GFDL-ESM2G'!$J44,'HadGEM2-ES'!$J44,'HadGEM2-CC'!$J44,inmcm4!$J44,'IPSL-CM5A-LR'!$J44,'IPSL-CM5A-MR'!$J44,'IPSL-MC5B-LR'!$J44,MIROC5!$J44,'MIROC-ESM'!$J44,'MIROC-ESM-CHEM'!$J44,'MRI-CGCM3'!$J44,'NorESM1-M'!$J44)</f>
        <v>0.10633057655600001</v>
      </c>
      <c r="H45" s="10">
        <f>AVERAGE('bcc-csm-1'!$K44,'bcc-csm1-1-m'!$K44,'BNU-ESM'!$K44,CanESM2!$K44,CCSM4!$K44,'CNRM-CM5'!$K44,'CSIRO-Mk3-6-0'!$K44,'GFDL-ESM2M'!$K44,'GFDL-ESM2G'!$K44,'HadGEM2-ES'!$K44,'HadGEM2-CC'!$K44,inmcm4!$K44,'IPSL-CM5A-LR'!$K44,'IPSL-CM5A-MR'!$K44,'IPSL-MC5B-LR'!$K44,MIROC5!$K44,'MIROC-ESM'!$K44,'MIROC-ESM-CHEM'!$K44,'MRI-CGCM3'!$K44,'NorESM1-M'!$K44)</f>
        <v>344.91635827999994</v>
      </c>
      <c r="I45" s="10">
        <f>AVERAGE('bcc-csm-1'!$L44,'bcc-csm1-1-m'!$L44,'BNU-ESM'!$L44,CanESM2!$L44,CCSM4!$L44,'CNRM-CM5'!$L44,'CSIRO-Mk3-6-0'!$L44,'GFDL-ESM2M'!$L44,'GFDL-ESM2G'!$L44,'HadGEM2-ES'!$L44,'HadGEM2-CC'!$L44,inmcm4!$L44,'IPSL-CM5A-LR'!$L44,'IPSL-CM5A-MR'!$L44,'IPSL-MC5B-LR'!$L44,MIROC5!$L44,'MIROC-ESM'!$L44,'MIROC-ESM-CHEM'!$L44,'MRI-CGCM3'!$L44,'NorESM1-M'!$L44)</f>
        <v>136.31803134650002</v>
      </c>
      <c r="J45" s="51">
        <f>AVERAGE('bcc-csm-1'!$M44,'bcc-csm1-1-m'!$M44,'BNU-ESM'!$M44,CanESM2!$M44,CCSM4!$M44,'CNRM-CM5'!$M44,'CSIRO-Mk3-6-0'!$M44,'GFDL-ESM2M'!$M44,'GFDL-ESM2G'!$M44,'HadGEM2-ES'!$M44,'HadGEM2-CC'!$M44,inmcm4!$M44,'IPSL-CM5A-LR'!$M44,'IPSL-CM5A-MR'!$M44,'IPSL-MC5B-LR'!$M44,MIROC5!$M44,'MIROC-ESM'!$M44,'MIROC-ESM-CHEM'!$M44,'MRI-CGCM3'!$M44,'NorESM1-M'!$M44)</f>
        <v>0.20836579817599996</v>
      </c>
      <c r="K45" s="10">
        <f>MIN('bcc-csm-1'!$H44,'bcc-csm1-1-m'!$H44,'BNU-ESM'!$H44,CanESM2!$H44,CCSM4!$H44,'CNRM-CM5'!$H44,'CSIRO-Mk3-6-0'!$H44,'GFDL-ESM2M'!$H44,'GFDL-ESM2G'!$H44,'HadGEM2-ES'!$H44,'HadGEM2-CC'!$H44,inmcm4!$H44,'IPSL-CM5A-LR'!$H44,'IPSL-CM5A-MR'!$H44,'IPSL-MC5B-LR'!$H44,MIROC5!$H44,'MIROC-ESM'!$H44,'MIROC-ESM-CHEM'!$H44,'MRI-CGCM3'!$H44,'NorESM1-M'!$H44)</f>
        <v>27.534382189999999</v>
      </c>
      <c r="L45" s="10">
        <f>MIN('bcc-csm-1'!$I44,'bcc-csm1-1-m'!$I44,'BNU-ESM'!$I44,CanESM2!$I44,CCSM4!$I44,'CNRM-CM5'!$I44,'CSIRO-Mk3-6-0'!$I44,'GFDL-ESM2M'!$I44,'GFDL-ESM2G'!$I44,'HadGEM2-ES'!$I44,'HadGEM2-CC'!$I44,inmcm4!$I44,'IPSL-CM5A-LR'!$I44,'IPSL-CM5A-MR'!$I44,'IPSL-MC5B-LR'!$I44,MIROC5!$I44,'MIROC-ESM'!$I44,'MIROC-ESM-CHEM'!$I44,'MRI-CGCM3'!$I44,'NorESM1-M'!$I44)</f>
        <v>-7.760155964</v>
      </c>
      <c r="M45" s="51">
        <f>MIN('bcc-csm-1'!$J44,'bcc-csm1-1-m'!$J44,'BNU-ESM'!$J44,CanESM2!$J44,CCSM4!$J44,'CNRM-CM5'!$J44,'CSIRO-Mk3-6-0'!$J44,'GFDL-ESM2M'!$J44,'GFDL-ESM2G'!$J44,'HadGEM2-ES'!$J44,'HadGEM2-CC'!$J44,inmcm4!$J44,'IPSL-CM5A-LR'!$J44,'IPSL-CM5A-MR'!$J44,'IPSL-MC5B-LR'!$J44,MIROC5!$J44,'MIROC-ESM'!$J44,'MIROC-ESM-CHEM'!$J44,'MRI-CGCM3'!$J44,'NorESM1-M'!$J44)</f>
        <v>-6.9905962429999996E-2</v>
      </c>
      <c r="N45" s="10">
        <f>MIN('bcc-csm-1'!$K44,'bcc-csm1-1-m'!$K44,'BNU-ESM'!$K44,CanESM2!$K44,CCSM4!$K44,'CNRM-CM5'!$K44,'CSIRO-Mk3-6-0'!$K44,'GFDL-ESM2M'!$K44,'GFDL-ESM2G'!$K44,'HadGEM2-ES'!$K44,'HadGEM2-CC'!$K44,inmcm4!$K44,'IPSL-CM5A-LR'!$K44,'IPSL-CM5A-MR'!$K44,'IPSL-MC5B-LR'!$K44,MIROC5!$K44,'MIROC-ESM'!$K44,'MIROC-ESM-CHEM'!$K44,'MRI-CGCM3'!$K44,'NorESM1-M'!$K44)</f>
        <v>113.8324587</v>
      </c>
      <c r="O45" s="10">
        <f>MIN('bcc-csm-1'!$L44,'bcc-csm1-1-m'!$L44,'BNU-ESM'!$L44,CanESM2!$L44,CCSM4!$L44,'CNRM-CM5'!$L44,'CSIRO-Mk3-6-0'!$L44,'GFDL-ESM2M'!$L44,'GFDL-ESM2G'!$L44,'HadGEM2-ES'!$L44,'HadGEM2-CC'!$L44,inmcm4!$L44,'IPSL-CM5A-LR'!$L44,'IPSL-CM5A-MR'!$L44,'IPSL-MC5B-LR'!$L44,MIROC5!$L44,'MIROC-ESM'!$L44,'MIROC-ESM-CHEM'!$L44,'MRI-CGCM3'!$L44,'NorESM1-M'!$L44)</f>
        <v>36.968051389999999</v>
      </c>
      <c r="P45" s="51">
        <f>MIN('bcc-csm-1'!$M44,'bcc-csm1-1-m'!$M44,'BNU-ESM'!$M44,CanESM2!$M44,CCSM4!$M44,'CNRM-CM5'!$M44,'CSIRO-Mk3-6-0'!$M44,'GFDL-ESM2M'!$M44,'GFDL-ESM2G'!$M44,'HadGEM2-ES'!$M44,'HadGEM2-CC'!$M44,inmcm4!$M44,'IPSL-CM5A-LR'!$M44,'IPSL-CM5A-MR'!$M44,'IPSL-MC5B-LR'!$M44,MIROC5!$M44,'MIROC-ESM'!$M44,'MIROC-ESM-CHEM'!$M44,'MRI-CGCM3'!$M44,'NorESM1-M'!$M44)</f>
        <v>2.057553816E-2</v>
      </c>
      <c r="Q45" s="10">
        <f>MAX('bcc-csm-1'!$H44,'bcc-csm1-1-m'!$H44,'BNU-ESM'!$H44,CanESM2!$H44,CCSM4!$H44,'CNRM-CM5'!$H44,'CSIRO-Mk3-6-0'!$H44,'GFDL-ESM2M'!$H44,'GFDL-ESM2G'!$H44,'HadGEM2-ES'!$H44,'HadGEM2-CC'!$H44,inmcm4!$H44,'IPSL-CM5A-LR'!$H44,'IPSL-CM5A-MR'!$H44,'IPSL-MC5B-LR'!$H44,MIROC5!$H44,'MIROC-ESM'!$H44,'MIROC-ESM-CHEM'!$H44,'MRI-CGCM3'!$H44,'NorESM1-M'!$H44)</f>
        <v>332.6382314</v>
      </c>
      <c r="R45" s="10">
        <f>MAX('bcc-csm-1'!$I44,'bcc-csm1-1-m'!$I44,'BNU-ESM'!$I44,CanESM2!$I44,CCSM4!$I44,'CNRM-CM5'!$I44,'CSIRO-Mk3-6-0'!$I44,'GFDL-ESM2M'!$I44,'GFDL-ESM2G'!$I44,'HadGEM2-ES'!$I44,'HadGEM2-CC'!$I44,inmcm4!$I44,'IPSL-CM5A-LR'!$I44,'IPSL-CM5A-MR'!$I44,'IPSL-MC5B-LR'!$I44,MIROC5!$I44,'MIROC-ESM'!$I44,'MIROC-ESM-CHEM'!$I44,'MRI-CGCM3'!$I44,'NorESM1-M'!$I44)</f>
        <v>127.6214451</v>
      </c>
      <c r="S45" s="51">
        <f>MAX('bcc-csm-1'!$J44,'bcc-csm1-1-m'!$J44,'BNU-ESM'!$J44,CanESM2!$J44,CCSM4!$J44,'CNRM-CM5'!$J44,'CSIRO-Mk3-6-0'!$J44,'GFDL-ESM2M'!$J44,'GFDL-ESM2G'!$J44,'HadGEM2-ES'!$J44,'HadGEM2-CC'!$J44,inmcm4!$J44,'IPSL-CM5A-LR'!$J44,'IPSL-CM5A-MR'!$J44,'IPSL-MC5B-LR'!$J44,MIROC5!$J44,'MIROC-ESM'!$J44,'MIROC-ESM-CHEM'!$J44,'MRI-CGCM3'!$J44,'NorESM1-M'!$J44)</f>
        <v>0.25357128639999998</v>
      </c>
      <c r="T45" s="10">
        <f>MAX('bcc-csm-1'!$K44,'bcc-csm1-1-m'!$K44,'BNU-ESM'!$K44,CanESM2!$K44,CCSM4!$K44,'CNRM-CM5'!$K44,'CSIRO-Mk3-6-0'!$K44,'GFDL-ESM2M'!$K44,'GFDL-ESM2G'!$K44,'HadGEM2-ES'!$K44,'HadGEM2-CC'!$K44,inmcm4!$K44,'IPSL-CM5A-LR'!$K44,'IPSL-CM5A-MR'!$K44,'IPSL-MC5B-LR'!$K44,MIROC5!$K44,'MIROC-ESM'!$K44,'MIROC-ESM-CHEM'!$K44,'MRI-CGCM3'!$K44,'NorESM1-M'!$K44)</f>
        <v>508.52700750000002</v>
      </c>
      <c r="U45" s="10">
        <f>MAX('bcc-csm-1'!$L44,'bcc-csm1-1-m'!$L44,'BNU-ESM'!$L44,CanESM2!$L44,CCSM4!$L44,'CNRM-CM5'!$L44,'CSIRO-Mk3-6-0'!$L44,'GFDL-ESM2M'!$L44,'GFDL-ESM2G'!$L44,'HadGEM2-ES'!$L44,'HadGEM2-CC'!$L44,inmcm4!$L44,'IPSL-CM5A-LR'!$L44,'IPSL-CM5A-MR'!$L44,'IPSL-MC5B-LR'!$L44,MIROC5!$L44,'MIROC-ESM'!$L44,'MIROC-ESM-CHEM'!$L44,'MRI-CGCM3'!$L44,'NorESM1-M'!$L44)</f>
        <v>221.9816127</v>
      </c>
      <c r="V45" s="51">
        <f>MAX('bcc-csm-1'!$M44,'bcc-csm1-1-m'!$M44,'BNU-ESM'!$M44,CanESM2!$M44,CCSM4!$M44,'CNRM-CM5'!$M44,'CSIRO-Mk3-6-0'!$M44,'GFDL-ESM2M'!$M44,'GFDL-ESM2G'!$M44,'HadGEM2-ES'!$M44,'HadGEM2-CC'!$M44,inmcm4!$M44,'IPSL-CM5A-LR'!$M44,'IPSL-CM5A-MR'!$M44,'IPSL-MC5B-LR'!$M44,MIROC5!$M44,'MIROC-ESM'!$M44,'MIROC-ESM-CHEM'!$M44,'MRI-CGCM3'!$M44,'NorESM1-M'!$M44)</f>
        <v>0.39528587929999998</v>
      </c>
      <c r="W45" s="10">
        <f>STDEV('bcc-csm-1'!$H44,'bcc-csm1-1-m'!$H44,'BNU-ESM'!$H44,CanESM2!$H44,CCSM4!$H44,'CNRM-CM5'!$H44,'CSIRO-Mk3-6-0'!$H44,'GFDL-ESM2M'!$H44,'GFDL-ESM2G'!$H44,'HadGEM2-ES'!$H44,'HadGEM2-CC'!$H44,inmcm4!$H44,'IPSL-CM5A-LR'!$H44,'IPSL-CM5A-MR'!$H44,'IPSL-MC5B-LR'!$H44,MIROC5!$H44,'MIROC-ESM'!$H44,'MIROC-ESM-CHEM'!$H44,'MRI-CGCM3'!$H44,'NorESM1-M'!$H44)</f>
        <v>75.558742268509221</v>
      </c>
      <c r="X45" s="10">
        <f>STDEV('bcc-csm-1'!$I44,'bcc-csm1-1-m'!$I44,'BNU-ESM'!$I44,CanESM2!$I44,CCSM4!$I44,'CNRM-CM5'!$I44,'CSIRO-Mk3-6-0'!$I44,'GFDL-ESM2M'!$I44,'GFDL-ESM2G'!$I44,'HadGEM2-ES'!$I44,'HadGEM2-CC'!$I44,inmcm4!$I44,'IPSL-CM5A-LR'!$I44,'IPSL-CM5A-MR'!$I44,'IPSL-MC5B-LR'!$I44,MIROC5!$I44,'MIROC-ESM'!$I44,'MIROC-ESM-CHEM'!$I44,'MRI-CGCM3'!$I44,'NorESM1-M'!$I44)</f>
        <v>32.976352434646181</v>
      </c>
      <c r="Y45" s="51">
        <f>STDEV('bcc-csm-1'!$J44,'bcc-csm1-1-m'!$J44,'BNU-ESM'!$J44,CanESM2!$J44,CCSM4!$J44,'CNRM-CM5'!$J44,'CSIRO-Mk3-6-0'!$J44,'GFDL-ESM2M'!$J44,'GFDL-ESM2G'!$J44,'HadGEM2-ES'!$J44,'HadGEM2-CC'!$J44,inmcm4!$J44,'IPSL-CM5A-LR'!$J44,'IPSL-CM5A-MR'!$J44,'IPSL-MC5B-LR'!$J44,MIROC5!$J44,'MIROC-ESM'!$J44,'MIROC-ESM-CHEM'!$J44,'MRI-CGCM3'!$J44,'NorESM1-M'!$J44)</f>
        <v>7.9947696265815452E-2</v>
      </c>
      <c r="Z45" s="10">
        <f>STDEV('bcc-csm-1'!$K44,'bcc-csm1-1-m'!$K44,'BNU-ESM'!$K44,CanESM2!$K44,CCSM4!$K44,'CNRM-CM5'!$K44,'CSIRO-Mk3-6-0'!$K44,'GFDL-ESM2M'!$K44,'GFDL-ESM2G'!$K44,'HadGEM2-ES'!$K44,'HadGEM2-CC'!$K44,inmcm4!$K44,'IPSL-CM5A-LR'!$K44,'IPSL-CM5A-MR'!$K44,'IPSL-MC5B-LR'!$K44,MIROC5!$K44,'MIROC-ESM'!$K44,'MIROC-ESM-CHEM'!$K44,'MRI-CGCM3'!$K44,'NorESM1-M'!$K44)</f>
        <v>123.79727372849919</v>
      </c>
      <c r="AA45" s="10">
        <f>STDEV('bcc-csm-1'!$L44,'bcc-csm1-1-m'!$L44,'BNU-ESM'!$L44,CanESM2!$L44,CCSM4!$L44,'CNRM-CM5'!$L44,'CSIRO-Mk3-6-0'!$L44,'GFDL-ESM2M'!$L44,'GFDL-ESM2G'!$L44,'HadGEM2-ES'!$L44,'HadGEM2-CC'!$L44,inmcm4!$L44,'IPSL-CM5A-LR'!$L44,'IPSL-CM5A-MR'!$L44,'IPSL-MC5B-LR'!$L44,MIROC5!$L44,'MIROC-ESM'!$L44,'MIROC-ESM-CHEM'!$L44,'MRI-CGCM3'!$L44,'NorESM1-M'!$L44)</f>
        <v>56.755478750046194</v>
      </c>
      <c r="AB45" s="51">
        <f>STDEV('bcc-csm-1'!$M44,'bcc-csm1-1-m'!$M44,'BNU-ESM'!$M44,CanESM2!$M44,CCSM4!$M44,'CNRM-CM5'!$M44,'CSIRO-Mk3-6-0'!$M44,'GFDL-ESM2M'!$M44,'GFDL-ESM2G'!$M44,'HadGEM2-ES'!$M44,'HadGEM2-CC'!$M44,inmcm4!$M44,'IPSL-CM5A-LR'!$M44,'IPSL-CM5A-MR'!$M44,'IPSL-MC5B-LR'!$M44,MIROC5!$M44,'MIROC-ESM'!$M44,'MIROC-ESM-CHEM'!$M44,'MRI-CGCM3'!$M44,'NorESM1-M'!$M44)</f>
        <v>0.11308622201360684</v>
      </c>
      <c r="AC45" s="10">
        <f t="shared" ref="AC45:AH45" si="104">E45-(3*W45)</f>
        <v>-21.132782352027704</v>
      </c>
      <c r="AD45" s="10">
        <f t="shared" si="104"/>
        <v>-26.819348405138541</v>
      </c>
      <c r="AE45" s="51">
        <f t="shared" si="104"/>
        <v>-0.13351251224144636</v>
      </c>
      <c r="AF45" s="10">
        <f t="shared" si="104"/>
        <v>-26.475462905497636</v>
      </c>
      <c r="AG45" s="10">
        <f t="shared" si="104"/>
        <v>-33.948404903638561</v>
      </c>
      <c r="AH45" s="54">
        <f t="shared" si="104"/>
        <v>-0.13089286786482054</v>
      </c>
      <c r="AI45" s="10">
        <f t="shared" ref="AI45:AN45" si="105">E45+(3*W45)</f>
        <v>432.21967125902768</v>
      </c>
      <c r="AJ45" s="10">
        <f t="shared" si="105"/>
        <v>171.03876620273854</v>
      </c>
      <c r="AK45" s="54">
        <f t="shared" si="105"/>
        <v>0.3461736653534464</v>
      </c>
      <c r="AL45" s="10">
        <f t="shared" si="105"/>
        <v>716.30817946549746</v>
      </c>
      <c r="AM45" s="10">
        <f t="shared" si="105"/>
        <v>306.5844675966386</v>
      </c>
      <c r="AN45" s="54">
        <f t="shared" si="105"/>
        <v>0.54762446421682043</v>
      </c>
      <c r="AO45" s="10">
        <f>AVERAGE('bcc-csm-1'!$E44,'bcc-csm1-1-m'!$E44,'BNU-ESM'!$E44,CanESM2!$E44,CCSM4!$E44,'CNRM-CM5'!$E44,'CSIRO-Mk3-6-0'!$E44,'GFDL-ESM2M'!$E44,'GFDL-ESM2G'!$E44,'HadGEM2-ES'!$E44,'HadGEM2-CC'!$E44,inmcm4!$E44,'IPSL-CM5A-LR'!$E44,'IPSL-CM5A-MR'!$E44,'IPSL-MC5B-LR'!$E44,MIROC5!$E44,'MIROC-ESM'!$E44,'MIROC-ESM-CHEM'!$E44,'MRI-CGCM3'!$E44,'NorESM1-M'!$E44)</f>
        <v>1743.2391874999998</v>
      </c>
      <c r="AP45" s="10">
        <f>AVERAGE('bcc-csm-1'!$F44,'bcc-csm1-1-m'!$F44,'BNU-ESM'!$F44,CanESM2!$F44,CCSM4!$F44,'CNRM-CM5'!$F44,'CSIRO-Mk3-6-0'!$F44,'GFDL-ESM2M'!$F44,'GFDL-ESM2G'!$F44,'HadGEM2-ES'!$F44,'HadGEM2-CC'!$F44,inmcm4!$F44,'IPSL-CM5A-LR'!$F44,'IPSL-CM5A-MR'!$F44,'IPSL-MC5B-LR'!$F44,MIROC5!$F44,'MIROC-ESM'!$F44,'MIROC-ESM-CHEM'!$F44,'MRI-CGCM3'!$F44,'NorESM1-M'!$F44)</f>
        <v>125.1791073135</v>
      </c>
      <c r="AQ45" s="17">
        <f>AVERAGE('bcc-csm-1'!$G44,'bcc-csm1-1-m'!$G44,'BNU-ESM'!$G44,CanESM2!$G44,CCSM4!$G44,'CNRM-CM5'!$G44,'CSIRO-Mk3-6-0'!$G44,'GFDL-ESM2M'!$G44,'GFDL-ESM2G'!$G44,'HadGEM2-ES'!$G44,'HadGEM2-CC'!$G44,inmcm4!$G44,'IPSL-CM5A-LR'!$G44,'IPSL-CM5A-MR'!$G44,'IPSL-MC5B-LR'!$G44,MIROC5!$G44,'MIROC-ESM'!$G44,'MIROC-ESM-CHEM'!$G44,'MRI-CGCM3'!$G44,'NorESM1-M'!$G44)</f>
        <v>0.92751231872000006</v>
      </c>
      <c r="AR45" s="58">
        <f t="shared" si="82"/>
        <v>0.11790891687575718</v>
      </c>
      <c r="AS45" s="56">
        <f t="shared" si="83"/>
        <v>0.57605226979457225</v>
      </c>
      <c r="AT45" s="60">
        <f t="shared" si="84"/>
        <v>0.11464060844252719</v>
      </c>
      <c r="AU45" s="56">
        <f t="shared" si="85"/>
        <v>0.19785945655263099</v>
      </c>
      <c r="AV45" s="56">
        <f t="shared" si="86"/>
        <v>1.0889838909387937</v>
      </c>
      <c r="AW45" s="60">
        <f t="shared" si="87"/>
        <v>0.22465016794984691</v>
      </c>
    </row>
    <row r="46" spans="1:49" ht="12.75" x14ac:dyDescent="0.35">
      <c r="A46" s="7" t="str">
        <f>IF(AND(B46='bcc-csm-1'!C45, B46='bcc-csm1-1-m'!C45,B46='BNU-ESM'!C45, B46=CanESM2!C45, B46=CCSM4!C45, B46='CNRM-CM5'!C45, B46='CSIRO-Mk3-6-0'!C45, B46='GFDL-ESM2M'!C45, B46='GFDL-ESM2G'!C45, B46='HadGEM2-ES'!C45, B46='HadGEM2-CC'!C45, B46=inmcm4!C45, B46='IPSL-CM5A-LR'!C45, B46='IPSL-CM5A-MR'!C45, B46='IPSL-MC5B-LR'!C45, B46=MIROC5!C45, B46='MIROC-ESM'!C45, B46='MIROC-ESM-CHEM'!C45, B46='MRI-CGCM3'!C45, B46='NorESM1-M'!C45), "Yes", "No")</f>
        <v>Yes</v>
      </c>
      <c r="B46" s="7">
        <v>27083</v>
      </c>
      <c r="C46" s="7" t="str">
        <f>VLOOKUP(B46, 'County name'!$A$2:$B$89, 2, FALSE)</f>
        <v>Lyon</v>
      </c>
      <c r="D46" s="8" t="s">
        <v>97</v>
      </c>
      <c r="E46" s="10">
        <f>AVERAGE('bcc-csm-1'!$H45,'bcc-csm1-1-m'!$H45,'BNU-ESM'!$H45,CanESM2!$H45,CCSM4!$H45,'CNRM-CM5'!$H45,'CSIRO-Mk3-6-0'!$H45,'GFDL-ESM2M'!$H45,'GFDL-ESM2G'!$H45,'HadGEM2-ES'!$H45,'HadGEM2-CC'!$H45,inmcm4!$H45,'IPSL-CM5A-LR'!$H45,'IPSL-CM5A-MR'!$H45,'IPSL-MC5B-LR'!$H45,MIROC5!$H45,'MIROC-ESM'!$H45,'MIROC-ESM-CHEM'!$H45,'MRI-CGCM3'!$H45,'NorESM1-M'!$H45)</f>
        <v>208.18767046450003</v>
      </c>
      <c r="F46" s="10">
        <f>AVERAGE('bcc-csm-1'!$I45,'bcc-csm1-1-m'!$I45,'BNU-ESM'!$I45,CanESM2!$I45,CCSM4!$I45,'CNRM-CM5'!$I45,'CSIRO-Mk3-6-0'!$I45,'GFDL-ESM2M'!$I45,'GFDL-ESM2G'!$I45,'HadGEM2-ES'!$I45,'HadGEM2-CC'!$I45,inmcm4!$I45,'IPSL-CM5A-LR'!$I45,'IPSL-CM5A-MR'!$I45,'IPSL-MC5B-LR'!$I45,MIROC5!$I45,'MIROC-ESM'!$I45,'MIROC-ESM-CHEM'!$I45,'MRI-CGCM3'!$I45,'NorESM1-M'!$I45)</f>
        <v>79.481631369500008</v>
      </c>
      <c r="G46" s="51">
        <f>AVERAGE('bcc-csm-1'!$J45,'bcc-csm1-1-m'!$J45,'BNU-ESM'!$J45,CanESM2!$J45,CCSM4!$J45,'CNRM-CM5'!$J45,'CSIRO-Mk3-6-0'!$J45,'GFDL-ESM2M'!$J45,'GFDL-ESM2G'!$J45,'HadGEM2-ES'!$J45,'HadGEM2-CC'!$J45,inmcm4!$J45,'IPSL-CM5A-LR'!$J45,'IPSL-CM5A-MR'!$J45,'IPSL-MC5B-LR'!$J45,MIROC5!$J45,'MIROC-ESM'!$J45,'MIROC-ESM-CHEM'!$J45,'MRI-CGCM3'!$J45,'NorESM1-M'!$J45)</f>
        <v>0.11054347327494998</v>
      </c>
      <c r="H46" s="10">
        <f>AVERAGE('bcc-csm-1'!$K45,'bcc-csm1-1-m'!$K45,'BNU-ESM'!$K45,CanESM2!$K45,CCSM4!$K45,'CNRM-CM5'!$K45,'CSIRO-Mk3-6-0'!$K45,'GFDL-ESM2M'!$K45,'GFDL-ESM2G'!$K45,'HadGEM2-ES'!$K45,'HadGEM2-CC'!$K45,inmcm4!$K45,'IPSL-CM5A-LR'!$K45,'IPSL-CM5A-MR'!$K45,'IPSL-MC5B-LR'!$K45,MIROC5!$K45,'MIROC-ESM'!$K45,'MIROC-ESM-CHEM'!$K45,'MRI-CGCM3'!$K45,'NorESM1-M'!$K45)</f>
        <v>348.11453272999995</v>
      </c>
      <c r="I46" s="10">
        <f>AVERAGE('bcc-csm-1'!$L45,'bcc-csm1-1-m'!$L45,'BNU-ESM'!$L45,CanESM2!$L45,CCSM4!$L45,'CNRM-CM5'!$L45,'CSIRO-Mk3-6-0'!$L45,'GFDL-ESM2M'!$L45,'GFDL-ESM2G'!$L45,'HadGEM2-ES'!$L45,'HadGEM2-CC'!$L45,inmcm4!$L45,'IPSL-CM5A-LR'!$L45,'IPSL-CM5A-MR'!$L45,'IPSL-MC5B-LR'!$L45,MIROC5!$L45,'MIROC-ESM'!$L45,'MIROC-ESM-CHEM'!$L45,'MRI-CGCM3'!$L45,'NorESM1-M'!$L45)</f>
        <v>149.4974051895</v>
      </c>
      <c r="J46" s="51">
        <f>AVERAGE('bcc-csm-1'!$M45,'bcc-csm1-1-m'!$M45,'BNU-ESM'!$M45,CanESM2!$M45,CCSM4!$M45,'CNRM-CM5'!$M45,'CSIRO-Mk3-6-0'!$M45,'GFDL-ESM2M'!$M45,'GFDL-ESM2G'!$M45,'HadGEM2-ES'!$M45,'HadGEM2-CC'!$M45,inmcm4!$M45,'IPSL-CM5A-LR'!$M45,'IPSL-CM5A-MR'!$M45,'IPSL-MC5B-LR'!$M45,MIROC5!$M45,'MIROC-ESM'!$M45,'MIROC-ESM-CHEM'!$M45,'MRI-CGCM3'!$M45,'NorESM1-M'!$M45)</f>
        <v>0.21480971164499998</v>
      </c>
      <c r="K46" s="10">
        <f>MIN('bcc-csm-1'!$H45,'bcc-csm1-1-m'!$H45,'BNU-ESM'!$H45,CanESM2!$H45,CCSM4!$H45,'CNRM-CM5'!$H45,'CSIRO-Mk3-6-0'!$H45,'GFDL-ESM2M'!$H45,'GFDL-ESM2G'!$H45,'HadGEM2-ES'!$H45,'HadGEM2-CC'!$H45,inmcm4!$H45,'IPSL-CM5A-LR'!$H45,'IPSL-CM5A-MR'!$H45,'IPSL-MC5B-LR'!$H45,MIROC5!$H45,'MIROC-ESM'!$H45,'MIROC-ESM-CHEM'!$H45,'MRI-CGCM3'!$H45,'NorESM1-M'!$H45)</f>
        <v>31.112284169999999</v>
      </c>
      <c r="L46" s="10">
        <f>MIN('bcc-csm-1'!$I45,'bcc-csm1-1-m'!$I45,'BNU-ESM'!$I45,CanESM2!$I45,CCSM4!$I45,'CNRM-CM5'!$I45,'CSIRO-Mk3-6-0'!$I45,'GFDL-ESM2M'!$I45,'GFDL-ESM2G'!$I45,'HadGEM2-ES'!$I45,'HadGEM2-CC'!$I45,inmcm4!$I45,'IPSL-CM5A-LR'!$I45,'IPSL-CM5A-MR'!$I45,'IPSL-MC5B-LR'!$I45,MIROC5!$I45,'MIROC-ESM'!$I45,'MIROC-ESM-CHEM'!$I45,'MRI-CGCM3'!$I45,'NorESM1-M'!$I45)</f>
        <v>-10.161248540000001</v>
      </c>
      <c r="M46" s="51">
        <f>MIN('bcc-csm-1'!$J45,'bcc-csm1-1-m'!$J45,'BNU-ESM'!$J45,CanESM2!$J45,CCSM4!$J45,'CNRM-CM5'!$J45,'CSIRO-Mk3-6-0'!$J45,'GFDL-ESM2M'!$J45,'GFDL-ESM2G'!$J45,'HadGEM2-ES'!$J45,'HadGEM2-CC'!$J45,inmcm4!$J45,'IPSL-CM5A-LR'!$J45,'IPSL-CM5A-MR'!$J45,'IPSL-MC5B-LR'!$J45,MIROC5!$J45,'MIROC-ESM'!$J45,'MIROC-ESM-CHEM'!$J45,'MRI-CGCM3'!$J45,'NorESM1-M'!$J45)</f>
        <v>-6.7982176010000006E-2</v>
      </c>
      <c r="N46" s="10">
        <f>MIN('bcc-csm-1'!$K45,'bcc-csm1-1-m'!$K45,'BNU-ESM'!$K45,CanESM2!$K45,CCSM4!$K45,'CNRM-CM5'!$K45,'CSIRO-Mk3-6-0'!$K45,'GFDL-ESM2M'!$K45,'GFDL-ESM2G'!$K45,'HadGEM2-ES'!$K45,'HadGEM2-CC'!$K45,inmcm4!$K45,'IPSL-CM5A-LR'!$K45,'IPSL-CM5A-MR'!$K45,'IPSL-MC5B-LR'!$K45,MIROC5!$K45,'MIROC-ESM'!$K45,'MIROC-ESM-CHEM'!$K45,'MRI-CGCM3'!$K45,'NorESM1-M'!$K45)</f>
        <v>120.7840058</v>
      </c>
      <c r="O46" s="10">
        <f>MIN('bcc-csm-1'!$L45,'bcc-csm1-1-m'!$L45,'BNU-ESM'!$L45,CanESM2!$L45,CCSM4!$L45,'CNRM-CM5'!$L45,'CSIRO-Mk3-6-0'!$L45,'GFDL-ESM2M'!$L45,'GFDL-ESM2G'!$L45,'HadGEM2-ES'!$L45,'HadGEM2-CC'!$L45,inmcm4!$L45,'IPSL-CM5A-LR'!$L45,'IPSL-CM5A-MR'!$L45,'IPSL-MC5B-LR'!$L45,MIROC5!$L45,'MIROC-ESM'!$L45,'MIROC-ESM-CHEM'!$L45,'MRI-CGCM3'!$L45,'NorESM1-M'!$L45)</f>
        <v>39.415176770000002</v>
      </c>
      <c r="P46" s="51">
        <f>MIN('bcc-csm-1'!$M45,'bcc-csm1-1-m'!$M45,'BNU-ESM'!$M45,CanESM2!$M45,CCSM4!$M45,'CNRM-CM5'!$M45,'CSIRO-Mk3-6-0'!$M45,'GFDL-ESM2M'!$M45,'GFDL-ESM2G'!$M45,'HadGEM2-ES'!$M45,'HadGEM2-CC'!$M45,inmcm4!$M45,'IPSL-CM5A-LR'!$M45,'IPSL-CM5A-MR'!$M45,'IPSL-MC5B-LR'!$M45,MIROC5!$M45,'MIROC-ESM'!$M45,'MIROC-ESM-CHEM'!$M45,'MRI-CGCM3'!$M45,'NorESM1-M'!$M45)</f>
        <v>2.3615239440000001E-2</v>
      </c>
      <c r="Q46" s="10">
        <f>MAX('bcc-csm-1'!$H45,'bcc-csm1-1-m'!$H45,'BNU-ESM'!$H45,CanESM2!$H45,CCSM4!$H45,'CNRM-CM5'!$H45,'CSIRO-Mk3-6-0'!$H45,'GFDL-ESM2M'!$H45,'GFDL-ESM2G'!$H45,'HadGEM2-ES'!$H45,'HadGEM2-CC'!$H45,inmcm4!$H45,'IPSL-CM5A-LR'!$H45,'IPSL-CM5A-MR'!$H45,'IPSL-MC5B-LR'!$H45,MIROC5!$H45,'MIROC-ESM'!$H45,'MIROC-ESM-CHEM'!$H45,'MRI-CGCM3'!$H45,'NorESM1-M'!$H45)</f>
        <v>338.71183139999999</v>
      </c>
      <c r="R46" s="10">
        <f>MAX('bcc-csm-1'!$I45,'bcc-csm1-1-m'!$I45,'BNU-ESM'!$I45,CanESM2!$I45,CCSM4!$I45,'CNRM-CM5'!$I45,'CSIRO-Mk3-6-0'!$I45,'GFDL-ESM2M'!$I45,'GFDL-ESM2G'!$I45,'HadGEM2-ES'!$I45,'HadGEM2-CC'!$I45,inmcm4!$I45,'IPSL-CM5A-LR'!$I45,'IPSL-CM5A-MR'!$I45,'IPSL-MC5B-LR'!$I45,MIROC5!$I45,'MIROC-ESM'!$I45,'MIROC-ESM-CHEM'!$I45,'MRI-CGCM3'!$I45,'NorESM1-M'!$I45)</f>
        <v>142.05454209999999</v>
      </c>
      <c r="S46" s="51">
        <f>MAX('bcc-csm-1'!$J45,'bcc-csm1-1-m'!$J45,'BNU-ESM'!$J45,CanESM2!$J45,CCSM4!$J45,'CNRM-CM5'!$J45,'CSIRO-Mk3-6-0'!$J45,'GFDL-ESM2M'!$J45,'GFDL-ESM2G'!$J45,'HadGEM2-ES'!$J45,'HadGEM2-CC'!$J45,inmcm4!$J45,'IPSL-CM5A-LR'!$J45,'IPSL-CM5A-MR'!$J45,'IPSL-MC5B-LR'!$J45,MIROC5!$J45,'MIROC-ESM'!$J45,'MIROC-ESM-CHEM'!$J45,'MRI-CGCM3'!$J45,'NorESM1-M'!$J45)</f>
        <v>0.26120601189999998</v>
      </c>
      <c r="T46" s="10">
        <f>MAX('bcc-csm-1'!$K45,'bcc-csm1-1-m'!$K45,'BNU-ESM'!$K45,CanESM2!$K45,CCSM4!$K45,'CNRM-CM5'!$K45,'CSIRO-Mk3-6-0'!$K45,'GFDL-ESM2M'!$K45,'GFDL-ESM2G'!$K45,'HadGEM2-ES'!$K45,'HadGEM2-CC'!$K45,inmcm4!$K45,'IPSL-CM5A-LR'!$K45,'IPSL-CM5A-MR'!$K45,'IPSL-MC5B-LR'!$K45,MIROC5!$K45,'MIROC-ESM'!$K45,'MIROC-ESM-CHEM'!$K45,'MRI-CGCM3'!$K45,'NorESM1-M'!$K45)</f>
        <v>513.46484090000001</v>
      </c>
      <c r="U46" s="10">
        <f>MAX('bcc-csm-1'!$L45,'bcc-csm1-1-m'!$L45,'BNU-ESM'!$L45,CanESM2!$L45,CCSM4!$L45,'CNRM-CM5'!$L45,'CSIRO-Mk3-6-0'!$L45,'GFDL-ESM2M'!$L45,'GFDL-ESM2G'!$L45,'HadGEM2-ES'!$L45,'HadGEM2-CC'!$L45,inmcm4!$L45,'IPSL-CM5A-LR'!$L45,'IPSL-CM5A-MR'!$L45,'IPSL-MC5B-LR'!$L45,MIROC5!$L45,'MIROC-ESM'!$L45,'MIROC-ESM-CHEM'!$L45,'MRI-CGCM3'!$L45,'NorESM1-M'!$L45)</f>
        <v>238.3227713</v>
      </c>
      <c r="V46" s="51">
        <f>MAX('bcc-csm-1'!$M45,'bcc-csm1-1-m'!$M45,'BNU-ESM'!$M45,CanESM2!$M45,CCSM4!$M45,'CNRM-CM5'!$M45,'CSIRO-Mk3-6-0'!$M45,'GFDL-ESM2M'!$M45,'GFDL-ESM2G'!$M45,'HadGEM2-ES'!$M45,'HadGEM2-CC'!$M45,inmcm4!$M45,'IPSL-CM5A-LR'!$M45,'IPSL-CM5A-MR'!$M45,'IPSL-MC5B-LR'!$M45,MIROC5!$M45,'MIROC-ESM'!$M45,'MIROC-ESM-CHEM'!$M45,'MRI-CGCM3'!$M45,'NorESM1-M'!$M45)</f>
        <v>0.39705212410000001</v>
      </c>
      <c r="W46" s="10">
        <f>STDEV('bcc-csm-1'!$H45,'bcc-csm1-1-m'!$H45,'BNU-ESM'!$H45,CanESM2!$H45,CCSM4!$H45,'CNRM-CM5'!$H45,'CSIRO-Mk3-6-0'!$H45,'GFDL-ESM2M'!$H45,'GFDL-ESM2G'!$H45,'HadGEM2-ES'!$H45,'HadGEM2-CC'!$H45,inmcm4!$H45,'IPSL-CM5A-LR'!$H45,'IPSL-CM5A-MR'!$H45,'IPSL-MC5B-LR'!$H45,MIROC5!$H45,'MIROC-ESM'!$H45,'MIROC-ESM-CHEM'!$H45,'MRI-CGCM3'!$H45,'NorESM1-M'!$H45)</f>
        <v>75.711511234783984</v>
      </c>
      <c r="X46" s="10">
        <f>STDEV('bcc-csm-1'!$I45,'bcc-csm1-1-m'!$I45,'BNU-ESM'!$I45,CanESM2!$I45,CCSM4!$I45,'CNRM-CM5'!$I45,'CSIRO-Mk3-6-0'!$I45,'GFDL-ESM2M'!$I45,'GFDL-ESM2G'!$I45,'HadGEM2-ES'!$I45,'HadGEM2-CC'!$I45,inmcm4!$I45,'IPSL-CM5A-LR'!$I45,'IPSL-CM5A-MR'!$I45,'IPSL-MC5B-LR'!$I45,MIROC5!$I45,'MIROC-ESM'!$I45,'MIROC-ESM-CHEM'!$I45,'MRI-CGCM3'!$I45,'NorESM1-M'!$I45)</f>
        <v>36.318863641014751</v>
      </c>
      <c r="Y46" s="51">
        <f>STDEV('bcc-csm-1'!$J45,'bcc-csm1-1-m'!$J45,'BNU-ESM'!$J45,CanESM2!$J45,CCSM4!$J45,'CNRM-CM5'!$J45,'CSIRO-Mk3-6-0'!$J45,'GFDL-ESM2M'!$J45,'GFDL-ESM2G'!$J45,'HadGEM2-ES'!$J45,'HadGEM2-CC'!$J45,inmcm4!$J45,'IPSL-CM5A-LR'!$J45,'IPSL-CM5A-MR'!$J45,'IPSL-MC5B-LR'!$J45,MIROC5!$J45,'MIROC-ESM'!$J45,'MIROC-ESM-CHEM'!$J45,'MRI-CGCM3'!$J45,'NorESM1-M'!$J45)</f>
        <v>8.0475631371193193E-2</v>
      </c>
      <c r="Z46" s="10">
        <f>STDEV('bcc-csm-1'!$K45,'bcc-csm1-1-m'!$K45,'BNU-ESM'!$K45,CanESM2!$K45,CCSM4!$K45,'CNRM-CM5'!$K45,'CSIRO-Mk3-6-0'!$K45,'GFDL-ESM2M'!$K45,'GFDL-ESM2G'!$K45,'HadGEM2-ES'!$K45,'HadGEM2-CC'!$K45,inmcm4!$K45,'IPSL-CM5A-LR'!$K45,'IPSL-CM5A-MR'!$K45,'IPSL-MC5B-LR'!$K45,MIROC5!$K45,'MIROC-ESM'!$K45,'MIROC-ESM-CHEM'!$K45,'MRI-CGCM3'!$K45,'NorESM1-M'!$K45)</f>
        <v>124.38903726638357</v>
      </c>
      <c r="AA46" s="10">
        <f>STDEV('bcc-csm-1'!$L45,'bcc-csm1-1-m'!$L45,'BNU-ESM'!$L45,CanESM2!$L45,CCSM4!$L45,'CNRM-CM5'!$L45,'CSIRO-Mk3-6-0'!$L45,'GFDL-ESM2M'!$L45,'GFDL-ESM2G'!$L45,'HadGEM2-ES'!$L45,'HadGEM2-CC'!$L45,inmcm4!$L45,'IPSL-CM5A-LR'!$L45,'IPSL-CM5A-MR'!$L45,'IPSL-MC5B-LR'!$L45,MIROC5!$L45,'MIROC-ESM'!$L45,'MIROC-ESM-CHEM'!$L45,'MRI-CGCM3'!$L45,'NorESM1-M'!$L45)</f>
        <v>61.532493253981691</v>
      </c>
      <c r="AB46" s="51">
        <f>STDEV('bcc-csm-1'!$M45,'bcc-csm1-1-m'!$M45,'BNU-ESM'!$M45,CanESM2!$M45,CCSM4!$M45,'CNRM-CM5'!$M45,'CSIRO-Mk3-6-0'!$M45,'GFDL-ESM2M'!$M45,'GFDL-ESM2G'!$M45,'HadGEM2-ES'!$M45,'HadGEM2-CC'!$M45,inmcm4!$M45,'IPSL-CM5A-LR'!$M45,'IPSL-CM5A-MR'!$M45,'IPSL-MC5B-LR'!$M45,MIROC5!$M45,'MIROC-ESM'!$M45,'MIROC-ESM-CHEM'!$M45,'MRI-CGCM3'!$M45,'NorESM1-M'!$M45)</f>
        <v>0.11585532421725804</v>
      </c>
      <c r="AC46" s="10">
        <f t="shared" ref="AC46:AH46" si="106">E46-(3*W46)</f>
        <v>-18.946863239851922</v>
      </c>
      <c r="AD46" s="10">
        <f t="shared" si="106"/>
        <v>-29.474959553544238</v>
      </c>
      <c r="AE46" s="51">
        <f t="shared" si="106"/>
        <v>-0.13088342083862961</v>
      </c>
      <c r="AF46" s="10">
        <f t="shared" si="106"/>
        <v>-25.052579069150738</v>
      </c>
      <c r="AG46" s="10">
        <f t="shared" si="106"/>
        <v>-35.100074572445067</v>
      </c>
      <c r="AH46" s="54">
        <f t="shared" si="106"/>
        <v>-0.13275626100677415</v>
      </c>
      <c r="AI46" s="10">
        <f t="shared" ref="AI46:AN46" si="107">E46+(3*W46)</f>
        <v>435.32220416885195</v>
      </c>
      <c r="AJ46" s="10">
        <f t="shared" si="107"/>
        <v>188.43822229254425</v>
      </c>
      <c r="AK46" s="54">
        <f t="shared" si="107"/>
        <v>0.3519703673885296</v>
      </c>
      <c r="AL46" s="10">
        <f t="shared" si="107"/>
        <v>721.28164452915064</v>
      </c>
      <c r="AM46" s="10">
        <f t="shared" si="107"/>
        <v>334.09488495144507</v>
      </c>
      <c r="AN46" s="54">
        <f t="shared" si="107"/>
        <v>0.56237568429677409</v>
      </c>
      <c r="AO46" s="10">
        <f>AVERAGE('bcc-csm-1'!$E45,'bcc-csm1-1-m'!$E45,'BNU-ESM'!$E45,CanESM2!$E45,CCSM4!$E45,'CNRM-CM5'!$E45,'CSIRO-Mk3-6-0'!$E45,'GFDL-ESM2M'!$E45,'GFDL-ESM2G'!$E45,'HadGEM2-ES'!$E45,'HadGEM2-CC'!$E45,inmcm4!$E45,'IPSL-CM5A-LR'!$E45,'IPSL-CM5A-MR'!$E45,'IPSL-MC5B-LR'!$E45,MIROC5!$E45,'MIROC-ESM'!$E45,'MIROC-ESM-CHEM'!$E45,'MRI-CGCM3'!$E45,'NorESM1-M'!$E45)</f>
        <v>1834.3401550499998</v>
      </c>
      <c r="AP46" s="10">
        <f>AVERAGE('bcc-csm-1'!$F45,'bcc-csm1-1-m'!$F45,'BNU-ESM'!$F45,CanESM2!$F45,CCSM4!$F45,'CNRM-CM5'!$F45,'CSIRO-Mk3-6-0'!$F45,'GFDL-ESM2M'!$F45,'GFDL-ESM2G'!$F45,'HadGEM2-ES'!$F45,'HadGEM2-CC'!$F45,inmcm4!$F45,'IPSL-CM5A-LR'!$F45,'IPSL-CM5A-MR'!$F45,'IPSL-MC5B-LR'!$F45,MIROC5!$F45,'MIROC-ESM'!$F45,'MIROC-ESM-CHEM'!$F45,'MRI-CGCM3'!$F45,'NorESM1-M'!$F45)</f>
        <v>146.00568548000001</v>
      </c>
      <c r="AQ46" s="17">
        <f>AVERAGE('bcc-csm-1'!$G45,'bcc-csm1-1-m'!$G45,'BNU-ESM'!$G45,CanESM2!$G45,CCSM4!$G45,'CNRM-CM5'!$G45,'CSIRO-Mk3-6-0'!$G45,'GFDL-ESM2M'!$G45,'GFDL-ESM2G'!$G45,'HadGEM2-ES'!$G45,'HadGEM2-CC'!$G45,inmcm4!$G45,'IPSL-CM5A-LR'!$G45,'IPSL-CM5A-MR'!$G45,'IPSL-MC5B-LR'!$G45,MIROC5!$G45,'MIROC-ESM'!$G45,'MIROC-ESM-CHEM'!$G45,'MRI-CGCM3'!$G45,'NorESM1-M'!$G45)</f>
        <v>0.99634819879000003</v>
      </c>
      <c r="AR46" s="58">
        <f t="shared" si="82"/>
        <v>0.1134945827203054</v>
      </c>
      <c r="AS46" s="56">
        <f t="shared" si="83"/>
        <v>0.54437353660715815</v>
      </c>
      <c r="AT46" s="60">
        <f t="shared" si="84"/>
        <v>0.11094863563681635</v>
      </c>
      <c r="AU46" s="56">
        <f t="shared" si="85"/>
        <v>0.18977643365197508</v>
      </c>
      <c r="AV46" s="56">
        <f t="shared" si="86"/>
        <v>1.0239149571334898</v>
      </c>
      <c r="AW46" s="60">
        <f t="shared" si="87"/>
        <v>0.21559702913687442</v>
      </c>
    </row>
    <row r="47" spans="1:49" ht="12.75" x14ac:dyDescent="0.35">
      <c r="A47" s="7" t="str">
        <f>IF(AND(B47='bcc-csm-1'!C46, B47='bcc-csm1-1-m'!C46,B47='BNU-ESM'!C46, B47=CanESM2!C46, B47=CCSM4!C46, B47='CNRM-CM5'!C46, B47='CSIRO-Mk3-6-0'!C46, B47='GFDL-ESM2M'!C46, B47='GFDL-ESM2G'!C46, B47='HadGEM2-ES'!C46, B47='HadGEM2-CC'!C46, B47=inmcm4!C46, B47='IPSL-CM5A-LR'!C46, B47='IPSL-CM5A-MR'!C46, B47='IPSL-MC5B-LR'!C46, B47=MIROC5!C46, B47='MIROC-ESM'!C46, B47='MIROC-ESM-CHEM'!C46, B47='MRI-CGCM3'!C46, B47='NorESM1-M'!C46), "Yes", "No")</f>
        <v>Yes</v>
      </c>
      <c r="B47" s="7">
        <v>27085</v>
      </c>
      <c r="C47" s="7" t="str">
        <f>VLOOKUP(B47, 'County name'!$A$2:$B$89, 2, FALSE)</f>
        <v>McLeod</v>
      </c>
      <c r="D47" s="8" t="s">
        <v>97</v>
      </c>
      <c r="E47" s="10">
        <f>AVERAGE('bcc-csm-1'!$H46,'bcc-csm1-1-m'!$H46,'BNU-ESM'!$H46,CanESM2!$H46,CCSM4!$H46,'CNRM-CM5'!$H46,'CSIRO-Mk3-6-0'!$H46,'GFDL-ESM2M'!$H46,'GFDL-ESM2G'!$H46,'HadGEM2-ES'!$H46,'HadGEM2-CC'!$H46,inmcm4!$H46,'IPSL-CM5A-LR'!$H46,'IPSL-CM5A-MR'!$H46,'IPSL-MC5B-LR'!$H46,MIROC5!$H46,'MIROC-ESM'!$H46,'MIROC-ESM-CHEM'!$H46,'MRI-CGCM3'!$H46,'NorESM1-M'!$H46)</f>
        <v>212.45997152749996</v>
      </c>
      <c r="F47" s="10">
        <f>AVERAGE('bcc-csm-1'!$I46,'bcc-csm1-1-m'!$I46,'BNU-ESM'!$I46,CanESM2!$I46,CCSM4!$I46,'CNRM-CM5'!$I46,'CSIRO-Mk3-6-0'!$I46,'GFDL-ESM2M'!$I46,'GFDL-ESM2G'!$I46,'HadGEM2-ES'!$I46,'HadGEM2-CC'!$I46,inmcm4!$I46,'IPSL-CM5A-LR'!$I46,'IPSL-CM5A-MR'!$I46,'IPSL-MC5B-LR'!$I46,MIROC5!$I46,'MIROC-ESM'!$I46,'MIROC-ESM-CHEM'!$I46,'MRI-CGCM3'!$I46,'NorESM1-M'!$I46)</f>
        <v>77.202627626500004</v>
      </c>
      <c r="G47" s="51">
        <f>AVERAGE('bcc-csm-1'!$J46,'bcc-csm1-1-m'!$J46,'BNU-ESM'!$J46,CanESM2!$J46,CCSM4!$J46,'CNRM-CM5'!$J46,'CSIRO-Mk3-6-0'!$J46,'GFDL-ESM2M'!$J46,'GFDL-ESM2G'!$J46,'HadGEM2-ES'!$J46,'HadGEM2-CC'!$J46,inmcm4!$J46,'IPSL-CM5A-LR'!$J46,'IPSL-CM5A-MR'!$J46,'IPSL-MC5B-LR'!$J46,MIROC5!$J46,'MIROC-ESM'!$J46,'MIROC-ESM-CHEM'!$J46,'MRI-CGCM3'!$J46,'NorESM1-M'!$J46)</f>
        <v>0.106855005245</v>
      </c>
      <c r="H47" s="10">
        <f>AVERAGE('bcc-csm-1'!$K46,'bcc-csm1-1-m'!$K46,'BNU-ESM'!$K46,CanESM2!$K46,CCSM4!$K46,'CNRM-CM5'!$K46,'CSIRO-Mk3-6-0'!$K46,'GFDL-ESM2M'!$K46,'GFDL-ESM2G'!$K46,'HadGEM2-ES'!$K46,'HadGEM2-CC'!$K46,inmcm4!$K46,'IPSL-CM5A-LR'!$K46,'IPSL-CM5A-MR'!$K46,'IPSL-MC5B-LR'!$K46,MIROC5!$K46,'MIROC-ESM'!$K46,'MIROC-ESM-CHEM'!$K46,'MRI-CGCM3'!$K46,'NorESM1-M'!$K46)</f>
        <v>347.36431779499992</v>
      </c>
      <c r="I47" s="10">
        <f>AVERAGE('bcc-csm-1'!$L46,'bcc-csm1-1-m'!$L46,'BNU-ESM'!$L46,CanESM2!$L46,CCSM4!$L46,'CNRM-CM5'!$L46,'CSIRO-Mk3-6-0'!$L46,'GFDL-ESM2M'!$L46,'GFDL-ESM2G'!$L46,'HadGEM2-ES'!$L46,'HadGEM2-CC'!$L46,inmcm4!$L46,'IPSL-CM5A-LR'!$L46,'IPSL-CM5A-MR'!$L46,'IPSL-MC5B-LR'!$L46,MIROC5!$L46,'MIROC-ESM'!$L46,'MIROC-ESM-CHEM'!$L46,'MRI-CGCM3'!$L46,'NorESM1-M'!$L46)</f>
        <v>143.59601717050003</v>
      </c>
      <c r="J47" s="51">
        <f>AVERAGE('bcc-csm-1'!$M46,'bcc-csm1-1-m'!$M46,'BNU-ESM'!$M46,CanESM2!$M46,CCSM4!$M46,'CNRM-CM5'!$M46,'CSIRO-Mk3-6-0'!$M46,'GFDL-ESM2M'!$M46,'GFDL-ESM2G'!$M46,'HadGEM2-ES'!$M46,'HadGEM2-CC'!$M46,inmcm4!$M46,'IPSL-CM5A-LR'!$M46,'IPSL-CM5A-MR'!$M46,'IPSL-MC5B-LR'!$M46,MIROC5!$M46,'MIROC-ESM'!$M46,'MIROC-ESM-CHEM'!$M46,'MRI-CGCM3'!$M46,'NorESM1-M'!$M46)</f>
        <v>0.20003501343335001</v>
      </c>
      <c r="K47" s="10">
        <f>MIN('bcc-csm-1'!$H46,'bcc-csm1-1-m'!$H46,'BNU-ESM'!$H46,CanESM2!$H46,CCSM4!$H46,'CNRM-CM5'!$H46,'CSIRO-Mk3-6-0'!$H46,'GFDL-ESM2M'!$H46,'GFDL-ESM2G'!$H46,'HadGEM2-ES'!$H46,'HadGEM2-CC'!$H46,inmcm4!$H46,'IPSL-CM5A-LR'!$H46,'IPSL-CM5A-MR'!$H46,'IPSL-MC5B-LR'!$H46,MIROC5!$H46,'MIROC-ESM'!$H46,'MIROC-ESM-CHEM'!$H46,'MRI-CGCM3'!$H46,'NorESM1-M'!$H46)</f>
        <v>43.723254529999998</v>
      </c>
      <c r="L47" s="10">
        <f>MIN('bcc-csm-1'!$I46,'bcc-csm1-1-m'!$I46,'BNU-ESM'!$I46,CanESM2!$I46,CCSM4!$I46,'CNRM-CM5'!$I46,'CSIRO-Mk3-6-0'!$I46,'GFDL-ESM2M'!$I46,'GFDL-ESM2G'!$I46,'HadGEM2-ES'!$I46,'HadGEM2-CC'!$I46,inmcm4!$I46,'IPSL-CM5A-LR'!$I46,'IPSL-CM5A-MR'!$I46,'IPSL-MC5B-LR'!$I46,MIROC5!$I46,'MIROC-ESM'!$I46,'MIROC-ESM-CHEM'!$I46,'MRI-CGCM3'!$I46,'NorESM1-M'!$I46)</f>
        <v>-11.826141310000001</v>
      </c>
      <c r="M47" s="51">
        <f>MIN('bcc-csm-1'!$J46,'bcc-csm1-1-m'!$J46,'BNU-ESM'!$J46,CanESM2!$J46,CCSM4!$J46,'CNRM-CM5'!$J46,'CSIRO-Mk3-6-0'!$J46,'GFDL-ESM2M'!$J46,'GFDL-ESM2G'!$J46,'HadGEM2-ES'!$J46,'HadGEM2-CC'!$J46,inmcm4!$J46,'IPSL-CM5A-LR'!$J46,'IPSL-CM5A-MR'!$J46,'IPSL-MC5B-LR'!$J46,MIROC5!$J46,'MIROC-ESM'!$J46,'MIROC-ESM-CHEM'!$J46,'MRI-CGCM3'!$J46,'NorESM1-M'!$J46)</f>
        <v>-6.2417661370000002E-2</v>
      </c>
      <c r="N47" s="10">
        <f>MIN('bcc-csm-1'!$K46,'bcc-csm1-1-m'!$K46,'BNU-ESM'!$K46,CanESM2!$K46,CCSM4!$K46,'CNRM-CM5'!$K46,'CSIRO-Mk3-6-0'!$K46,'GFDL-ESM2M'!$K46,'GFDL-ESM2G'!$K46,'HadGEM2-ES'!$K46,'HadGEM2-CC'!$K46,inmcm4!$K46,'IPSL-CM5A-LR'!$K46,'IPSL-CM5A-MR'!$K46,'IPSL-MC5B-LR'!$K46,MIROC5!$K46,'MIROC-ESM'!$K46,'MIROC-ESM-CHEM'!$K46,'MRI-CGCM3'!$K46,'NorESM1-M'!$K46)</f>
        <v>120.6512252</v>
      </c>
      <c r="O47" s="10">
        <f>MIN('bcc-csm-1'!$L46,'bcc-csm1-1-m'!$L46,'BNU-ESM'!$L46,CanESM2!$L46,CCSM4!$L46,'CNRM-CM5'!$L46,'CSIRO-Mk3-6-0'!$L46,'GFDL-ESM2M'!$L46,'GFDL-ESM2G'!$L46,'HadGEM2-ES'!$L46,'HadGEM2-CC'!$L46,inmcm4!$L46,'IPSL-CM5A-LR'!$L46,'IPSL-CM5A-MR'!$L46,'IPSL-MC5B-LR'!$L46,MIROC5!$L46,'MIROC-ESM'!$L46,'MIROC-ESM-CHEM'!$L46,'MRI-CGCM3'!$L46,'NorESM1-M'!$L46)</f>
        <v>26.56584101</v>
      </c>
      <c r="P47" s="51">
        <f>MIN('bcc-csm-1'!$M46,'bcc-csm1-1-m'!$M46,'BNU-ESM'!$M46,CanESM2!$M46,CCSM4!$M46,'CNRM-CM5'!$M46,'CSIRO-Mk3-6-0'!$M46,'GFDL-ESM2M'!$M46,'GFDL-ESM2G'!$M46,'HadGEM2-ES'!$M46,'HadGEM2-CC'!$M46,inmcm4!$M46,'IPSL-CM5A-LR'!$M46,'IPSL-CM5A-MR'!$M46,'IPSL-MC5B-LR'!$M46,MIROC5!$M46,'MIROC-ESM'!$M46,'MIROC-ESM-CHEM'!$M46,'MRI-CGCM3'!$M46,'NorESM1-M'!$M46)</f>
        <v>9.1586760169999996E-3</v>
      </c>
      <c r="Q47" s="10">
        <f>MAX('bcc-csm-1'!$H46,'bcc-csm1-1-m'!$H46,'BNU-ESM'!$H46,CanESM2!$H46,CCSM4!$H46,'CNRM-CM5'!$H46,'CSIRO-Mk3-6-0'!$H46,'GFDL-ESM2M'!$H46,'GFDL-ESM2G'!$H46,'HadGEM2-ES'!$H46,'HadGEM2-CC'!$H46,inmcm4!$H46,'IPSL-CM5A-LR'!$H46,'IPSL-CM5A-MR'!$H46,'IPSL-MC5B-LR'!$H46,MIROC5!$H46,'MIROC-ESM'!$H46,'MIROC-ESM-CHEM'!$H46,'MRI-CGCM3'!$H46,'NorESM1-M'!$H46)</f>
        <v>346.5328025</v>
      </c>
      <c r="R47" s="10">
        <f>MAX('bcc-csm-1'!$I46,'bcc-csm1-1-m'!$I46,'BNU-ESM'!$I46,CanESM2!$I46,CCSM4!$I46,'CNRM-CM5'!$I46,'CSIRO-Mk3-6-0'!$I46,'GFDL-ESM2M'!$I46,'GFDL-ESM2G'!$I46,'HadGEM2-ES'!$I46,'HadGEM2-CC'!$I46,inmcm4!$I46,'IPSL-CM5A-LR'!$I46,'IPSL-CM5A-MR'!$I46,'IPSL-MC5B-LR'!$I46,MIROC5!$I46,'MIROC-ESM'!$I46,'MIROC-ESM-CHEM'!$I46,'MRI-CGCM3'!$I46,'NorESM1-M'!$I46)</f>
        <v>138.9108109</v>
      </c>
      <c r="S47" s="51">
        <f>MAX('bcc-csm-1'!$J46,'bcc-csm1-1-m'!$J46,'BNU-ESM'!$J46,CanESM2!$J46,CCSM4!$J46,'CNRM-CM5'!$J46,'CSIRO-Mk3-6-0'!$J46,'GFDL-ESM2M'!$J46,'GFDL-ESM2G'!$J46,'HadGEM2-ES'!$J46,'HadGEM2-CC'!$J46,inmcm4!$J46,'IPSL-CM5A-LR'!$J46,'IPSL-CM5A-MR'!$J46,'IPSL-MC5B-LR'!$J46,MIROC5!$J46,'MIROC-ESM'!$J46,'MIROC-ESM-CHEM'!$J46,'MRI-CGCM3'!$J46,'NorESM1-M'!$J46)</f>
        <v>0.25330826950000002</v>
      </c>
      <c r="T47" s="10">
        <f>MAX('bcc-csm-1'!$K46,'bcc-csm1-1-m'!$K46,'BNU-ESM'!$K46,CanESM2!$K46,CCSM4!$K46,'CNRM-CM5'!$K46,'CSIRO-Mk3-6-0'!$K46,'GFDL-ESM2M'!$K46,'GFDL-ESM2G'!$K46,'HadGEM2-ES'!$K46,'HadGEM2-CC'!$K46,inmcm4!$K46,'IPSL-CM5A-LR'!$K46,'IPSL-CM5A-MR'!$K46,'IPSL-MC5B-LR'!$K46,MIROC5!$K46,'MIROC-ESM'!$K46,'MIROC-ESM-CHEM'!$K46,'MRI-CGCM3'!$K46,'NorESM1-M'!$K46)</f>
        <v>547.72257960000002</v>
      </c>
      <c r="U47" s="10">
        <f>MAX('bcc-csm-1'!$L46,'bcc-csm1-1-m'!$L46,'BNU-ESM'!$L46,CanESM2!$L46,CCSM4!$L46,'CNRM-CM5'!$L46,'CSIRO-Mk3-6-0'!$L46,'GFDL-ESM2M'!$L46,'GFDL-ESM2G'!$L46,'HadGEM2-ES'!$L46,'HadGEM2-CC'!$L46,inmcm4!$L46,'IPSL-CM5A-LR'!$L46,'IPSL-CM5A-MR'!$L46,'IPSL-MC5B-LR'!$L46,MIROC5!$L46,'MIROC-ESM'!$L46,'MIROC-ESM-CHEM'!$L46,'MRI-CGCM3'!$L46,'NorESM1-M'!$L46)</f>
        <v>250.92790880000001</v>
      </c>
      <c r="V47" s="51">
        <f>MAX('bcc-csm-1'!$M46,'bcc-csm1-1-m'!$M46,'BNU-ESM'!$M46,CanESM2!$M46,CCSM4!$M46,'CNRM-CM5'!$M46,'CSIRO-Mk3-6-0'!$M46,'GFDL-ESM2M'!$M46,'GFDL-ESM2G'!$M46,'HadGEM2-ES'!$M46,'HadGEM2-CC'!$M46,inmcm4!$M46,'IPSL-CM5A-LR'!$M46,'IPSL-CM5A-MR'!$M46,'IPSL-MC5B-LR'!$M46,MIROC5!$M46,'MIROC-ESM'!$M46,'MIROC-ESM-CHEM'!$M46,'MRI-CGCM3'!$M46,'NorESM1-M'!$M46)</f>
        <v>0.42473585949999998</v>
      </c>
      <c r="W47" s="10">
        <f>STDEV('bcc-csm-1'!$H46,'bcc-csm1-1-m'!$H46,'BNU-ESM'!$H46,CanESM2!$H46,CCSM4!$H46,'CNRM-CM5'!$H46,'CSIRO-Mk3-6-0'!$H46,'GFDL-ESM2M'!$H46,'GFDL-ESM2G'!$H46,'HadGEM2-ES'!$H46,'HadGEM2-CC'!$H46,inmcm4!$H46,'IPSL-CM5A-LR'!$H46,'IPSL-CM5A-MR'!$H46,'IPSL-MC5B-LR'!$H46,MIROC5!$H46,'MIROC-ESM'!$H46,'MIROC-ESM-CHEM'!$H46,'MRI-CGCM3'!$H46,'NorESM1-M'!$H46)</f>
        <v>75.826280837491424</v>
      </c>
      <c r="X47" s="10">
        <f>STDEV('bcc-csm-1'!$I46,'bcc-csm1-1-m'!$I46,'BNU-ESM'!$I46,CanESM2!$I46,CCSM4!$I46,'CNRM-CM5'!$I46,'CSIRO-Mk3-6-0'!$I46,'GFDL-ESM2M'!$I46,'GFDL-ESM2G'!$I46,'HadGEM2-ES'!$I46,'HadGEM2-CC'!$I46,inmcm4!$I46,'IPSL-CM5A-LR'!$I46,'IPSL-CM5A-MR'!$I46,'IPSL-MC5B-LR'!$I46,MIROC5!$I46,'MIROC-ESM'!$I46,'MIROC-ESM-CHEM'!$I46,'MRI-CGCM3'!$I46,'NorESM1-M'!$I46)</f>
        <v>36.563016814662042</v>
      </c>
      <c r="Y47" s="51">
        <f>STDEV('bcc-csm-1'!$J46,'bcc-csm1-1-m'!$J46,'BNU-ESM'!$J46,CanESM2!$J46,CCSM4!$J46,'CNRM-CM5'!$J46,'CSIRO-Mk3-6-0'!$J46,'GFDL-ESM2M'!$J46,'GFDL-ESM2G'!$J46,'HadGEM2-ES'!$J46,'HadGEM2-CC'!$J46,inmcm4!$J46,'IPSL-CM5A-LR'!$J46,'IPSL-CM5A-MR'!$J46,'IPSL-MC5B-LR'!$J46,MIROC5!$J46,'MIROC-ESM'!$J46,'MIROC-ESM-CHEM'!$J46,'MRI-CGCM3'!$J46,'NorESM1-M'!$J46)</f>
        <v>7.2851434200133958E-2</v>
      </c>
      <c r="Z47" s="10">
        <f>STDEV('bcc-csm-1'!$K46,'bcc-csm1-1-m'!$K46,'BNU-ESM'!$K46,CanESM2!$K46,CCSM4!$K46,'CNRM-CM5'!$K46,'CSIRO-Mk3-6-0'!$K46,'GFDL-ESM2M'!$K46,'GFDL-ESM2G'!$K46,'HadGEM2-ES'!$K46,'HadGEM2-CC'!$K46,inmcm4!$K46,'IPSL-CM5A-LR'!$K46,'IPSL-CM5A-MR'!$K46,'IPSL-MC5B-LR'!$K46,MIROC5!$K46,'MIROC-ESM'!$K46,'MIROC-ESM-CHEM'!$K46,'MRI-CGCM3'!$K46,'NorESM1-M'!$K46)</f>
        <v>128.67509397403617</v>
      </c>
      <c r="AA47" s="10">
        <f>STDEV('bcc-csm-1'!$L46,'bcc-csm1-1-m'!$L46,'BNU-ESM'!$L46,CanESM2!$L46,CCSM4!$L46,'CNRM-CM5'!$L46,'CSIRO-Mk3-6-0'!$L46,'GFDL-ESM2M'!$L46,'GFDL-ESM2G'!$L46,'HadGEM2-ES'!$L46,'HadGEM2-CC'!$L46,inmcm4!$L46,'IPSL-CM5A-LR'!$L46,'IPSL-CM5A-MR'!$L46,'IPSL-MC5B-LR'!$L46,MIROC5!$L46,'MIROC-ESM'!$L46,'MIROC-ESM-CHEM'!$L46,'MRI-CGCM3'!$L46,'NorESM1-M'!$L46)</f>
        <v>68.665266811223816</v>
      </c>
      <c r="AB47" s="51">
        <f>STDEV('bcc-csm-1'!$M46,'bcc-csm1-1-m'!$M46,'BNU-ESM'!$M46,CanESM2!$M46,CCSM4!$M46,'CNRM-CM5'!$M46,'CSIRO-Mk3-6-0'!$M46,'GFDL-ESM2M'!$M46,'GFDL-ESM2G'!$M46,'HadGEM2-ES'!$M46,'HadGEM2-CC'!$M46,inmcm4!$M46,'IPSL-CM5A-LR'!$M46,'IPSL-CM5A-MR'!$M46,'IPSL-MC5B-LR'!$M46,MIROC5!$M46,'MIROC-ESM'!$M46,'MIROC-ESM-CHEM'!$M46,'MRI-CGCM3'!$M46,'NorESM1-M'!$M46)</f>
        <v>0.11927536452316266</v>
      </c>
      <c r="AC47" s="10">
        <f t="shared" ref="AC47:AH47" si="108">E47-(3*W47)</f>
        <v>-15.018870984974313</v>
      </c>
      <c r="AD47" s="10">
        <f t="shared" si="108"/>
        <v>-32.48642281748613</v>
      </c>
      <c r="AE47" s="51">
        <f t="shared" si="108"/>
        <v>-0.11169929735540188</v>
      </c>
      <c r="AF47" s="10">
        <f t="shared" si="108"/>
        <v>-38.660964127108628</v>
      </c>
      <c r="AG47" s="10">
        <f t="shared" si="108"/>
        <v>-62.3997832631714</v>
      </c>
      <c r="AH47" s="54">
        <f t="shared" si="108"/>
        <v>-0.15779108013613796</v>
      </c>
      <c r="AI47" s="10">
        <f t="shared" ref="AI47:AN47" si="109">E47+(3*W47)</f>
        <v>439.9388140399742</v>
      </c>
      <c r="AJ47" s="10">
        <f t="shared" si="109"/>
        <v>186.89167807048614</v>
      </c>
      <c r="AK47" s="54">
        <f t="shared" si="109"/>
        <v>0.3254093078454019</v>
      </c>
      <c r="AL47" s="10">
        <f t="shared" si="109"/>
        <v>733.38959971710847</v>
      </c>
      <c r="AM47" s="10">
        <f t="shared" si="109"/>
        <v>349.59181760417147</v>
      </c>
      <c r="AN47" s="54">
        <f t="shared" si="109"/>
        <v>0.55786110700283797</v>
      </c>
      <c r="AO47" s="10">
        <f>AVERAGE('bcc-csm-1'!$E46,'bcc-csm1-1-m'!$E46,'BNU-ESM'!$E46,CanESM2!$E46,CCSM4!$E46,'CNRM-CM5'!$E46,'CSIRO-Mk3-6-0'!$E46,'GFDL-ESM2M'!$E46,'GFDL-ESM2G'!$E46,'HadGEM2-ES'!$E46,'HadGEM2-CC'!$E46,inmcm4!$E46,'IPSL-CM5A-LR'!$E46,'IPSL-CM5A-MR'!$E46,'IPSL-MC5B-LR'!$E46,MIROC5!$E46,'MIROC-ESM'!$E46,'MIROC-ESM-CHEM'!$E46,'MRI-CGCM3'!$E46,'NorESM1-M'!$E46)</f>
        <v>1840.8261195500004</v>
      </c>
      <c r="AP47" s="10">
        <f>AVERAGE('bcc-csm-1'!$F46,'bcc-csm1-1-m'!$F46,'BNU-ESM'!$F46,CanESM2!$F46,CCSM4!$F46,'CNRM-CM5'!$F46,'CSIRO-Mk3-6-0'!$F46,'GFDL-ESM2M'!$F46,'GFDL-ESM2G'!$F46,'HadGEM2-ES'!$F46,'HadGEM2-CC'!$F46,inmcm4!$F46,'IPSL-CM5A-LR'!$F46,'IPSL-CM5A-MR'!$F46,'IPSL-MC5B-LR'!$F46,MIROC5!$F46,'MIROC-ESM'!$F46,'MIROC-ESM-CHEM'!$F46,'MRI-CGCM3'!$F46,'NorESM1-M'!$F46)</f>
        <v>132.77386139549998</v>
      </c>
      <c r="AQ47" s="17">
        <f>AVERAGE('bcc-csm-1'!$G46,'bcc-csm1-1-m'!$G46,'BNU-ESM'!$G46,CanESM2!$G46,CCSM4!$G46,'CNRM-CM5'!$G46,'CSIRO-Mk3-6-0'!$G46,'GFDL-ESM2M'!$G46,'GFDL-ESM2G'!$G46,'HadGEM2-ES'!$G46,'HadGEM2-CC'!$G46,inmcm4!$G46,'IPSL-CM5A-LR'!$G46,'IPSL-CM5A-MR'!$G46,'IPSL-MC5B-LR'!$G46,MIROC5!$G46,'MIROC-ESM'!$G46,'MIROC-ESM-CHEM'!$G46,'MRI-CGCM3'!$G46,'NorESM1-M'!$G46)</f>
        <v>0.9319685488899998</v>
      </c>
      <c r="AR47" s="58">
        <f t="shared" si="82"/>
        <v>0.11541555678242817</v>
      </c>
      <c r="AS47" s="56">
        <f t="shared" si="83"/>
        <v>0.58145953439233622</v>
      </c>
      <c r="AT47" s="60">
        <f t="shared" si="84"/>
        <v>0.11465516231450863</v>
      </c>
      <c r="AU47" s="56">
        <f t="shared" si="85"/>
        <v>0.18870023306705086</v>
      </c>
      <c r="AV47" s="56">
        <f t="shared" si="86"/>
        <v>1.0815081798575066</v>
      </c>
      <c r="AW47" s="60">
        <f t="shared" si="87"/>
        <v>0.21463708584543675</v>
      </c>
    </row>
    <row r="48" spans="1:49" ht="12.75" x14ac:dyDescent="0.35">
      <c r="A48" s="7" t="str">
        <f>IF(AND(B48='bcc-csm-1'!C47, B48='bcc-csm1-1-m'!C47,B48='BNU-ESM'!C47, B48=CanESM2!C47, B48=CCSM4!C47, B48='CNRM-CM5'!C47, B48='CSIRO-Mk3-6-0'!C47, B48='GFDL-ESM2M'!C47, B48='GFDL-ESM2G'!C47, B48='HadGEM2-ES'!C47, B48='HadGEM2-CC'!C47, B48=inmcm4!C47, B48='IPSL-CM5A-LR'!C47, B48='IPSL-CM5A-MR'!C47, B48='IPSL-MC5B-LR'!C47, B48=MIROC5!C47, B48='MIROC-ESM'!C47, B48='MIROC-ESM-CHEM'!C47, B48='MRI-CGCM3'!C47, B48='NorESM1-M'!C47), "Yes", "No")</f>
        <v>Yes</v>
      </c>
      <c r="B48" s="7">
        <v>27087</v>
      </c>
      <c r="C48" s="7" t="str">
        <f>VLOOKUP(B48, 'County name'!$A$2:$B$89, 2, FALSE)</f>
        <v>Mahnomen</v>
      </c>
      <c r="D48" s="8" t="s">
        <v>97</v>
      </c>
      <c r="E48" s="10">
        <f>AVERAGE('bcc-csm-1'!$H47,'bcc-csm1-1-m'!$H47,'BNU-ESM'!$H47,CanESM2!$H47,CCSM4!$H47,'CNRM-CM5'!$H47,'CSIRO-Mk3-6-0'!$H47,'GFDL-ESM2M'!$H47,'GFDL-ESM2G'!$H47,'HadGEM2-ES'!$H47,'HadGEM2-CC'!$H47,inmcm4!$H47,'IPSL-CM5A-LR'!$H47,'IPSL-CM5A-MR'!$H47,'IPSL-MC5B-LR'!$H47,MIROC5!$H47,'MIROC-ESM'!$H47,'MIROC-ESM-CHEM'!$H47,'MRI-CGCM3'!$H47,'NorESM1-M'!$H47)</f>
        <v>187.63784150609999</v>
      </c>
      <c r="F48" s="10">
        <f>AVERAGE('bcc-csm-1'!$I47,'bcc-csm1-1-m'!$I47,'BNU-ESM'!$I47,CanESM2!$I47,CCSM4!$I47,'CNRM-CM5'!$I47,'CSIRO-Mk3-6-0'!$I47,'GFDL-ESM2M'!$I47,'GFDL-ESM2G'!$I47,'HadGEM2-ES'!$I47,'HadGEM2-CC'!$I47,inmcm4!$I47,'IPSL-CM5A-LR'!$I47,'IPSL-CM5A-MR'!$I47,'IPSL-MC5B-LR'!$I47,MIROC5!$I47,'MIROC-ESM'!$I47,'MIROC-ESM-CHEM'!$I47,'MRI-CGCM3'!$I47,'NorESM1-M'!$I47)</f>
        <v>51.705460485500012</v>
      </c>
      <c r="G48" s="51">
        <f>AVERAGE('bcc-csm-1'!$J47,'bcc-csm1-1-m'!$J47,'BNU-ESM'!$J47,CanESM2!$J47,CCSM4!$J47,'CNRM-CM5'!$J47,'CSIRO-Mk3-6-0'!$J47,'GFDL-ESM2M'!$J47,'GFDL-ESM2G'!$J47,'HadGEM2-ES'!$J47,'HadGEM2-CC'!$J47,inmcm4!$J47,'IPSL-CM5A-LR'!$J47,'IPSL-CM5A-MR'!$J47,'IPSL-MC5B-LR'!$J47,MIROC5!$J47,'MIROC-ESM'!$J47,'MIROC-ESM-CHEM'!$J47,'MRI-CGCM3'!$J47,'NorESM1-M'!$J47)</f>
        <v>8.1490054560100014E-2</v>
      </c>
      <c r="H48" s="10">
        <f>AVERAGE('bcc-csm-1'!$K47,'bcc-csm1-1-m'!$K47,'BNU-ESM'!$K47,CanESM2!$K47,CCSM4!$K47,'CNRM-CM5'!$K47,'CSIRO-Mk3-6-0'!$K47,'GFDL-ESM2M'!$K47,'GFDL-ESM2G'!$K47,'HadGEM2-ES'!$K47,'HadGEM2-CC'!$K47,inmcm4!$K47,'IPSL-CM5A-LR'!$K47,'IPSL-CM5A-MR'!$K47,'IPSL-MC5B-LR'!$K47,MIROC5!$K47,'MIROC-ESM'!$K47,'MIROC-ESM-CHEM'!$K47,'MRI-CGCM3'!$K47,'NorESM1-M'!$K47)</f>
        <v>317.452815214</v>
      </c>
      <c r="I48" s="10">
        <f>AVERAGE('bcc-csm-1'!$L47,'bcc-csm1-1-m'!$L47,'BNU-ESM'!$L47,CanESM2!$L47,CCSM4!$L47,'CNRM-CM5'!$L47,'CSIRO-Mk3-6-0'!$L47,'GFDL-ESM2M'!$L47,'GFDL-ESM2G'!$L47,'HadGEM2-ES'!$L47,'HadGEM2-CC'!$L47,inmcm4!$L47,'IPSL-CM5A-LR'!$L47,'IPSL-CM5A-MR'!$L47,'IPSL-MC5B-LR'!$L47,MIROC5!$L47,'MIROC-ESM'!$L47,'MIROC-ESM-CHEM'!$L47,'MRI-CGCM3'!$L47,'NorESM1-M'!$L47)</f>
        <v>102.01399839644998</v>
      </c>
      <c r="J48" s="51">
        <f>AVERAGE('bcc-csm-1'!$M47,'bcc-csm1-1-m'!$M47,'BNU-ESM'!$M47,CanESM2!$M47,CCSM4!$M47,'CNRM-CM5'!$M47,'CSIRO-Mk3-6-0'!$M47,'GFDL-ESM2M'!$M47,'GFDL-ESM2G'!$M47,'HadGEM2-ES'!$M47,'HadGEM2-CC'!$M47,inmcm4!$M47,'IPSL-CM5A-LR'!$M47,'IPSL-CM5A-MR'!$M47,'IPSL-MC5B-LR'!$M47,MIROC5!$M47,'MIROC-ESM'!$M47,'MIROC-ESM-CHEM'!$M47,'MRI-CGCM3'!$M47,'NorESM1-M'!$M47)</f>
        <v>0.16844309864600002</v>
      </c>
      <c r="K48" s="10">
        <f>MIN('bcc-csm-1'!$H47,'bcc-csm1-1-m'!$H47,'BNU-ESM'!$H47,CanESM2!$H47,CCSM4!$H47,'CNRM-CM5'!$H47,'CSIRO-Mk3-6-0'!$H47,'GFDL-ESM2M'!$H47,'GFDL-ESM2G'!$H47,'HadGEM2-ES'!$H47,'HadGEM2-CC'!$H47,inmcm4!$H47,'IPSL-CM5A-LR'!$H47,'IPSL-CM5A-MR'!$H47,'IPSL-MC5B-LR'!$H47,MIROC5!$H47,'MIROC-ESM'!$H47,'MIROC-ESM-CHEM'!$H47,'MRI-CGCM3'!$H47,'NorESM1-M'!$H47)</f>
        <v>-8.430208468</v>
      </c>
      <c r="L48" s="10">
        <f>MIN('bcc-csm-1'!$I47,'bcc-csm1-1-m'!$I47,'BNU-ESM'!$I47,CanESM2!$I47,CCSM4!$I47,'CNRM-CM5'!$I47,'CSIRO-Mk3-6-0'!$I47,'GFDL-ESM2M'!$I47,'GFDL-ESM2G'!$I47,'HadGEM2-ES'!$I47,'HadGEM2-CC'!$I47,inmcm4!$I47,'IPSL-CM5A-LR'!$I47,'IPSL-CM5A-MR'!$I47,'IPSL-MC5B-LR'!$I47,MIROC5!$I47,'MIROC-ESM'!$I47,'MIROC-ESM-CHEM'!$I47,'MRI-CGCM3'!$I47,'NorESM1-M'!$I47)</f>
        <v>-21.412398960000001</v>
      </c>
      <c r="M48" s="51">
        <f>MIN('bcc-csm-1'!$J47,'bcc-csm1-1-m'!$J47,'BNU-ESM'!$J47,CanESM2!$J47,CCSM4!$J47,'CNRM-CM5'!$J47,'CSIRO-Mk3-6-0'!$J47,'GFDL-ESM2M'!$J47,'GFDL-ESM2G'!$J47,'HadGEM2-ES'!$J47,'HadGEM2-CC'!$J47,inmcm4!$J47,'IPSL-CM5A-LR'!$J47,'IPSL-CM5A-MR'!$J47,'IPSL-MC5B-LR'!$J47,MIROC5!$J47,'MIROC-ESM'!$J47,'MIROC-ESM-CHEM'!$J47,'MRI-CGCM3'!$J47,'NorESM1-M'!$J47)</f>
        <v>-0.1189061451</v>
      </c>
      <c r="N48" s="10">
        <f>MIN('bcc-csm-1'!$K47,'bcc-csm1-1-m'!$K47,'BNU-ESM'!$K47,CanESM2!$K47,CCSM4!$K47,'CNRM-CM5'!$K47,'CSIRO-Mk3-6-0'!$K47,'GFDL-ESM2M'!$K47,'GFDL-ESM2G'!$K47,'HadGEM2-ES'!$K47,'HadGEM2-CC'!$K47,inmcm4!$K47,'IPSL-CM5A-LR'!$K47,'IPSL-CM5A-MR'!$K47,'IPSL-MC5B-LR'!$K47,MIROC5!$K47,'MIROC-ESM'!$K47,'MIROC-ESM-CHEM'!$K47,'MRI-CGCM3'!$K47,'NorESM1-M'!$K47)</f>
        <v>77.280664380000005</v>
      </c>
      <c r="O48" s="10">
        <f>MIN('bcc-csm-1'!$L47,'bcc-csm1-1-m'!$L47,'BNU-ESM'!$L47,CanESM2!$L47,CCSM4!$L47,'CNRM-CM5'!$L47,'CSIRO-Mk3-6-0'!$L47,'GFDL-ESM2M'!$L47,'GFDL-ESM2G'!$L47,'HadGEM2-ES'!$L47,'HadGEM2-CC'!$L47,inmcm4!$L47,'IPSL-CM5A-LR'!$L47,'IPSL-CM5A-MR'!$L47,'IPSL-MC5B-LR'!$L47,MIROC5!$L47,'MIROC-ESM'!$L47,'MIROC-ESM-CHEM'!$L47,'MRI-CGCM3'!$L47,'NorESM1-M'!$L47)</f>
        <v>7.808186579</v>
      </c>
      <c r="P48" s="51">
        <f>MIN('bcc-csm-1'!$M47,'bcc-csm1-1-m'!$M47,'BNU-ESM'!$M47,CanESM2!$M47,CCSM4!$M47,'CNRM-CM5'!$M47,'CSIRO-Mk3-6-0'!$M47,'GFDL-ESM2M'!$M47,'GFDL-ESM2G'!$M47,'HadGEM2-ES'!$M47,'HadGEM2-CC'!$M47,inmcm4!$M47,'IPSL-CM5A-LR'!$M47,'IPSL-CM5A-MR'!$M47,'IPSL-MC5B-LR'!$M47,MIROC5!$M47,'MIROC-ESM'!$M47,'MIROC-ESM-CHEM'!$M47,'MRI-CGCM3'!$M47,'NorESM1-M'!$M47)</f>
        <v>-3.7007736889999997E-2</v>
      </c>
      <c r="Q48" s="10">
        <f>MAX('bcc-csm-1'!$H47,'bcc-csm1-1-m'!$H47,'BNU-ESM'!$H47,CanESM2!$H47,CCSM4!$H47,'CNRM-CM5'!$H47,'CSIRO-Mk3-6-0'!$H47,'GFDL-ESM2M'!$H47,'GFDL-ESM2G'!$H47,'HadGEM2-ES'!$H47,'HadGEM2-CC'!$H47,inmcm4!$H47,'IPSL-CM5A-LR'!$H47,'IPSL-CM5A-MR'!$H47,'IPSL-MC5B-LR'!$H47,MIROC5!$H47,'MIROC-ESM'!$H47,'MIROC-ESM-CHEM'!$H47,'MRI-CGCM3'!$H47,'NorESM1-M'!$H47)</f>
        <v>316.8875711</v>
      </c>
      <c r="R48" s="10">
        <f>MAX('bcc-csm-1'!$I47,'bcc-csm1-1-m'!$I47,'BNU-ESM'!$I47,CanESM2!$I47,CCSM4!$I47,'CNRM-CM5'!$I47,'CSIRO-Mk3-6-0'!$I47,'GFDL-ESM2M'!$I47,'GFDL-ESM2G'!$I47,'HadGEM2-ES'!$I47,'HadGEM2-CC'!$I47,inmcm4!$I47,'IPSL-CM5A-LR'!$I47,'IPSL-CM5A-MR'!$I47,'IPSL-MC5B-LR'!$I47,MIROC5!$I47,'MIROC-ESM'!$I47,'MIROC-ESM-CHEM'!$I47,'MRI-CGCM3'!$I47,'NorESM1-M'!$I47)</f>
        <v>96.29741464</v>
      </c>
      <c r="S48" s="51">
        <f>MAX('bcc-csm-1'!$J47,'bcc-csm1-1-m'!$J47,'BNU-ESM'!$J47,CanESM2!$J47,CCSM4!$J47,'CNRM-CM5'!$J47,'CSIRO-Mk3-6-0'!$J47,'GFDL-ESM2M'!$J47,'GFDL-ESM2G'!$J47,'HadGEM2-ES'!$J47,'HadGEM2-CC'!$J47,inmcm4!$J47,'IPSL-CM5A-LR'!$J47,'IPSL-CM5A-MR'!$J47,'IPSL-MC5B-LR'!$J47,MIROC5!$J47,'MIROC-ESM'!$J47,'MIROC-ESM-CHEM'!$J47,'MRI-CGCM3'!$J47,'NorESM1-M'!$J47)</f>
        <v>0.2205054058</v>
      </c>
      <c r="T48" s="10">
        <f>MAX('bcc-csm-1'!$K47,'bcc-csm1-1-m'!$K47,'BNU-ESM'!$K47,CanESM2!$K47,CCSM4!$K47,'CNRM-CM5'!$K47,'CSIRO-Mk3-6-0'!$K47,'GFDL-ESM2M'!$K47,'GFDL-ESM2G'!$K47,'HadGEM2-ES'!$K47,'HadGEM2-CC'!$K47,inmcm4!$K47,'IPSL-CM5A-LR'!$K47,'IPSL-CM5A-MR'!$K47,'IPSL-MC5B-LR'!$K47,MIROC5!$K47,'MIROC-ESM'!$K47,'MIROC-ESM-CHEM'!$K47,'MRI-CGCM3'!$K47,'NorESM1-M'!$K47)</f>
        <v>496.60410009999998</v>
      </c>
      <c r="U48" s="10">
        <f>MAX('bcc-csm-1'!$L47,'bcc-csm1-1-m'!$L47,'BNU-ESM'!$L47,CanESM2!$L47,CCSM4!$L47,'CNRM-CM5'!$L47,'CSIRO-Mk3-6-0'!$L47,'GFDL-ESM2M'!$L47,'GFDL-ESM2G'!$L47,'HadGEM2-ES'!$L47,'HadGEM2-CC'!$L47,inmcm4!$L47,'IPSL-CM5A-LR'!$L47,'IPSL-CM5A-MR'!$L47,'IPSL-MC5B-LR'!$L47,MIROC5!$L47,'MIROC-ESM'!$L47,'MIROC-ESM-CHEM'!$L47,'MRI-CGCM3'!$L47,'NorESM1-M'!$L47)</f>
        <v>177.4745848</v>
      </c>
      <c r="V48" s="51">
        <f>MAX('bcc-csm-1'!$M47,'bcc-csm1-1-m'!$M47,'BNU-ESM'!$M47,CanESM2!$M47,CCSM4!$M47,'CNRM-CM5'!$M47,'CSIRO-Mk3-6-0'!$M47,'GFDL-ESM2M'!$M47,'GFDL-ESM2G'!$M47,'HadGEM2-ES'!$M47,'HadGEM2-CC'!$M47,inmcm4!$M47,'IPSL-CM5A-LR'!$M47,'IPSL-CM5A-MR'!$M47,'IPSL-MC5B-LR'!$M47,MIROC5!$M47,'MIROC-ESM'!$M47,'MIROC-ESM-CHEM'!$M47,'MRI-CGCM3'!$M47,'NorESM1-M'!$M47)</f>
        <v>0.35726135609999998</v>
      </c>
      <c r="W48" s="10">
        <f>STDEV('bcc-csm-1'!$H47,'bcc-csm1-1-m'!$H47,'BNU-ESM'!$H47,CanESM2!$H47,CCSM4!$H47,'CNRM-CM5'!$H47,'CSIRO-Mk3-6-0'!$H47,'GFDL-ESM2M'!$H47,'GFDL-ESM2G'!$H47,'HadGEM2-ES'!$H47,'HadGEM2-CC'!$H47,inmcm4!$H47,'IPSL-CM5A-LR'!$H47,'IPSL-CM5A-MR'!$H47,'IPSL-MC5B-LR'!$H47,MIROC5!$H47,'MIROC-ESM'!$H47,'MIROC-ESM-CHEM'!$H47,'MRI-CGCM3'!$H47,'NorESM1-M'!$H47)</f>
        <v>79.837699442414078</v>
      </c>
      <c r="X48" s="10">
        <f>STDEV('bcc-csm-1'!$I47,'bcc-csm1-1-m'!$I47,'BNU-ESM'!$I47,CanESM2!$I47,CCSM4!$I47,'CNRM-CM5'!$I47,'CSIRO-Mk3-6-0'!$I47,'GFDL-ESM2M'!$I47,'GFDL-ESM2G'!$I47,'HadGEM2-ES'!$I47,'HadGEM2-CC'!$I47,inmcm4!$I47,'IPSL-CM5A-LR'!$I47,'IPSL-CM5A-MR'!$I47,'IPSL-MC5B-LR'!$I47,MIROC5!$I47,'MIROC-ESM'!$I47,'MIROC-ESM-CHEM'!$I47,'MRI-CGCM3'!$I47,'NorESM1-M'!$I47)</f>
        <v>27.234027101370231</v>
      </c>
      <c r="Y48" s="51">
        <f>STDEV('bcc-csm-1'!$J47,'bcc-csm1-1-m'!$J47,'BNU-ESM'!$J47,CanESM2!$J47,CCSM4!$J47,'CNRM-CM5'!$J47,'CSIRO-Mk3-6-0'!$J47,'GFDL-ESM2M'!$J47,'GFDL-ESM2G'!$J47,'HadGEM2-ES'!$J47,'HadGEM2-CC'!$J47,inmcm4!$J47,'IPSL-CM5A-LR'!$J47,'IPSL-CM5A-MR'!$J47,'IPSL-MC5B-LR'!$J47,MIROC5!$J47,'MIROC-ESM'!$J47,'MIROC-ESM-CHEM'!$J47,'MRI-CGCM3'!$J47,'NorESM1-M'!$J47)</f>
        <v>6.7983943581639117E-2</v>
      </c>
      <c r="Z48" s="10">
        <f>STDEV('bcc-csm-1'!$K47,'bcc-csm1-1-m'!$K47,'BNU-ESM'!$K47,CanESM2!$K47,CCSM4!$K47,'CNRM-CM5'!$K47,'CSIRO-Mk3-6-0'!$K47,'GFDL-ESM2M'!$K47,'GFDL-ESM2G'!$K47,'HadGEM2-ES'!$K47,'HadGEM2-CC'!$K47,inmcm4!$K47,'IPSL-CM5A-LR'!$K47,'IPSL-CM5A-MR'!$K47,'IPSL-MC5B-LR'!$K47,MIROC5!$K47,'MIROC-ESM'!$K47,'MIROC-ESM-CHEM'!$K47,'MRI-CGCM3'!$K47,'NorESM1-M'!$K47)</f>
        <v>128.70110406478673</v>
      </c>
      <c r="AA48" s="10">
        <f>STDEV('bcc-csm-1'!$L47,'bcc-csm1-1-m'!$L47,'BNU-ESM'!$L47,CanESM2!$L47,CCSM4!$L47,'CNRM-CM5'!$L47,'CSIRO-Mk3-6-0'!$L47,'GFDL-ESM2M'!$L47,'GFDL-ESM2G'!$L47,'HadGEM2-ES'!$L47,'HadGEM2-CC'!$L47,inmcm4!$L47,'IPSL-CM5A-LR'!$L47,'IPSL-CM5A-MR'!$L47,'IPSL-MC5B-LR'!$L47,MIROC5!$L47,'MIROC-ESM'!$L47,'MIROC-ESM-CHEM'!$L47,'MRI-CGCM3'!$L47,'NorESM1-M'!$L47)</f>
        <v>55.347787793133655</v>
      </c>
      <c r="AB48" s="51">
        <f>STDEV('bcc-csm-1'!$M47,'bcc-csm1-1-m'!$M47,'BNU-ESM'!$M47,CanESM2!$M47,CCSM4!$M47,'CNRM-CM5'!$M47,'CSIRO-Mk3-6-0'!$M47,'GFDL-ESM2M'!$M47,'GFDL-ESM2G'!$M47,'HadGEM2-ES'!$M47,'HadGEM2-CC'!$M47,inmcm4!$M47,'IPSL-CM5A-LR'!$M47,'IPSL-CM5A-MR'!$M47,'IPSL-MC5B-LR'!$M47,MIROC5!$M47,'MIROC-ESM'!$M47,'MIROC-ESM-CHEM'!$M47,'MRI-CGCM3'!$M47,'NorESM1-M'!$M47)</f>
        <v>0.11430287101417341</v>
      </c>
      <c r="AC48" s="10">
        <f t="shared" ref="AC48:AH48" si="110">E48-(3*W48)</f>
        <v>-51.875256821142244</v>
      </c>
      <c r="AD48" s="10">
        <f t="shared" si="110"/>
        <v>-29.99662081861068</v>
      </c>
      <c r="AE48" s="51">
        <f t="shared" si="110"/>
        <v>-0.12246177618481734</v>
      </c>
      <c r="AF48" s="10">
        <f t="shared" si="110"/>
        <v>-68.650496980360231</v>
      </c>
      <c r="AG48" s="10">
        <f t="shared" si="110"/>
        <v>-64.029364982950995</v>
      </c>
      <c r="AH48" s="54">
        <f t="shared" si="110"/>
        <v>-0.17446551439652022</v>
      </c>
      <c r="AI48" s="10">
        <f t="shared" ref="AI48:AN48" si="111">E48+(3*W48)</f>
        <v>427.15093983334225</v>
      </c>
      <c r="AJ48" s="10">
        <f t="shared" si="111"/>
        <v>133.40754178961072</v>
      </c>
      <c r="AK48" s="54">
        <f t="shared" si="111"/>
        <v>0.28544188530501735</v>
      </c>
      <c r="AL48" s="10">
        <f t="shared" si="111"/>
        <v>703.55612740836023</v>
      </c>
      <c r="AM48" s="10">
        <f t="shared" si="111"/>
        <v>268.05736177585095</v>
      </c>
      <c r="AN48" s="54">
        <f t="shared" si="111"/>
        <v>0.51135171168852023</v>
      </c>
      <c r="AO48" s="10">
        <f>AVERAGE('bcc-csm-1'!$E47,'bcc-csm1-1-m'!$E47,'BNU-ESM'!$E47,CanESM2!$E47,CCSM4!$E47,'CNRM-CM5'!$E47,'CSIRO-Mk3-6-0'!$E47,'GFDL-ESM2M'!$E47,'GFDL-ESM2G'!$E47,'HadGEM2-ES'!$E47,'HadGEM2-CC'!$E47,inmcm4!$E47,'IPSL-CM5A-LR'!$E47,'IPSL-CM5A-MR'!$E47,'IPSL-MC5B-LR'!$E47,MIROC5!$E47,'MIROC-ESM'!$E47,'MIROC-ESM-CHEM'!$E47,'MRI-CGCM3'!$E47,'NorESM1-M'!$E47)</f>
        <v>1525.3007318499999</v>
      </c>
      <c r="AP48" s="10">
        <f>AVERAGE('bcc-csm-1'!$F47,'bcc-csm1-1-m'!$F47,'BNU-ESM'!$F47,CanESM2!$F47,CCSM4!$F47,'CNRM-CM5'!$F47,'CSIRO-Mk3-6-0'!$F47,'GFDL-ESM2M'!$F47,'GFDL-ESM2G'!$F47,'HadGEM2-ES'!$F47,'HadGEM2-CC'!$F47,inmcm4!$F47,'IPSL-CM5A-LR'!$F47,'IPSL-CM5A-MR'!$F47,'IPSL-MC5B-LR'!$F47,MIROC5!$F47,'MIROC-ESM'!$F47,'MIROC-ESM-CHEM'!$F47,'MRI-CGCM3'!$F47,'NorESM1-M'!$F47)</f>
        <v>93.213420004999975</v>
      </c>
      <c r="AQ48" s="17">
        <f>AVERAGE('bcc-csm-1'!$G47,'bcc-csm1-1-m'!$G47,'BNU-ESM'!$G47,CanESM2!$G47,CCSM4!$G47,'CNRM-CM5'!$G47,'CSIRO-Mk3-6-0'!$G47,'GFDL-ESM2M'!$G47,'GFDL-ESM2G'!$G47,'HadGEM2-ES'!$G47,'HadGEM2-CC'!$G47,inmcm4!$G47,'IPSL-CM5A-LR'!$G47,'IPSL-CM5A-MR'!$G47,'IPSL-MC5B-LR'!$G47,MIROC5!$G47,'MIROC-ESM'!$G47,'MIROC-ESM-CHEM'!$G47,'MRI-CGCM3'!$G47,'NorESM1-M'!$G47)</f>
        <v>0.88399553127499986</v>
      </c>
      <c r="AR48" s="58">
        <f t="shared" si="82"/>
        <v>0.12301694845351489</v>
      </c>
      <c r="AS48" s="56">
        <f t="shared" si="83"/>
        <v>0.55469974691119073</v>
      </c>
      <c r="AT48" s="60">
        <f t="shared" si="84"/>
        <v>9.2183785638108029E-2</v>
      </c>
      <c r="AU48" s="56">
        <f t="shared" si="85"/>
        <v>0.20812473801738052</v>
      </c>
      <c r="AV48" s="56">
        <f t="shared" si="86"/>
        <v>1.0944132120780241</v>
      </c>
      <c r="AW48" s="60">
        <f t="shared" si="87"/>
        <v>0.19054745492101305</v>
      </c>
    </row>
    <row r="49" spans="1:49" ht="12.75" x14ac:dyDescent="0.35">
      <c r="A49" s="7" t="str">
        <f>IF(AND(B49='bcc-csm-1'!C48, B49='bcc-csm1-1-m'!C48,B49='BNU-ESM'!C48, B49=CanESM2!C48, B49=CCSM4!C48, B49='CNRM-CM5'!C48, B49='CSIRO-Mk3-6-0'!C48, B49='GFDL-ESM2M'!C48, B49='GFDL-ESM2G'!C48, B49='HadGEM2-ES'!C48, B49='HadGEM2-CC'!C48, B49=inmcm4!C48, B49='IPSL-CM5A-LR'!C48, B49='IPSL-CM5A-MR'!C48, B49='IPSL-MC5B-LR'!C48, B49=MIROC5!C48, B49='MIROC-ESM'!C48, B49='MIROC-ESM-CHEM'!C48, B49='MRI-CGCM3'!C48, B49='NorESM1-M'!C48), "Yes", "No")</f>
        <v>Yes</v>
      </c>
      <c r="B49" s="7">
        <v>27089</v>
      </c>
      <c r="C49" s="7" t="str">
        <f>VLOOKUP(B49, 'County name'!$A$2:$B$89, 2, FALSE)</f>
        <v>Marshall</v>
      </c>
      <c r="D49" s="8" t="s">
        <v>97</v>
      </c>
      <c r="E49" s="10">
        <f>AVERAGE('bcc-csm-1'!$H48,'bcc-csm1-1-m'!$H48,'BNU-ESM'!$H48,CanESM2!$H48,CCSM4!$H48,'CNRM-CM5'!$H48,'CSIRO-Mk3-6-0'!$H48,'GFDL-ESM2M'!$H48,'GFDL-ESM2G'!$H48,'HadGEM2-ES'!$H48,'HadGEM2-CC'!$H48,inmcm4!$H48,'IPSL-CM5A-LR'!$H48,'IPSL-CM5A-MR'!$H48,'IPSL-MC5B-LR'!$H48,MIROC5!$H48,'MIROC-ESM'!$H48,'MIROC-ESM-CHEM'!$H48,'MRI-CGCM3'!$H48,'NorESM1-M'!$H48)</f>
        <v>182.352251739</v>
      </c>
      <c r="F49" s="10">
        <f>AVERAGE('bcc-csm-1'!$I48,'bcc-csm1-1-m'!$I48,'BNU-ESM'!$I48,CanESM2!$I48,CCSM4!$I48,'CNRM-CM5'!$I48,'CSIRO-Mk3-6-0'!$I48,'GFDL-ESM2M'!$I48,'GFDL-ESM2G'!$I48,'HadGEM2-ES'!$I48,'HadGEM2-CC'!$I48,inmcm4!$I48,'IPSL-CM5A-LR'!$I48,'IPSL-CM5A-MR'!$I48,'IPSL-MC5B-LR'!$I48,MIROC5!$I48,'MIROC-ESM'!$I48,'MIROC-ESM-CHEM'!$I48,'MRI-CGCM3'!$I48,'NorESM1-M'!$I48)</f>
        <v>50.294098556999998</v>
      </c>
      <c r="G49" s="51">
        <f>AVERAGE('bcc-csm-1'!$J48,'bcc-csm1-1-m'!$J48,'BNU-ESM'!$J48,CanESM2!$J48,CCSM4!$J48,'CNRM-CM5'!$J48,'CSIRO-Mk3-6-0'!$J48,'GFDL-ESM2M'!$J48,'GFDL-ESM2G'!$J48,'HadGEM2-ES'!$J48,'HadGEM2-CC'!$J48,inmcm4!$J48,'IPSL-CM5A-LR'!$J48,'IPSL-CM5A-MR'!$J48,'IPSL-MC5B-LR'!$J48,MIROC5!$J48,'MIROC-ESM'!$J48,'MIROC-ESM-CHEM'!$J48,'MRI-CGCM3'!$J48,'NorESM1-M'!$J48)</f>
        <v>7.6992696968999991E-2</v>
      </c>
      <c r="H49" s="10">
        <f>AVERAGE('bcc-csm-1'!$K48,'bcc-csm1-1-m'!$K48,'BNU-ESM'!$K48,CanESM2!$K48,CCSM4!$K48,'CNRM-CM5'!$K48,'CSIRO-Mk3-6-0'!$K48,'GFDL-ESM2M'!$K48,'GFDL-ESM2G'!$K48,'HadGEM2-ES'!$K48,'HadGEM2-CC'!$K48,inmcm4!$K48,'IPSL-CM5A-LR'!$K48,'IPSL-CM5A-MR'!$K48,'IPSL-MC5B-LR'!$K48,MIROC5!$K48,'MIROC-ESM'!$K48,'MIROC-ESM-CHEM'!$K48,'MRI-CGCM3'!$K48,'NorESM1-M'!$K48)</f>
        <v>309.43856965900005</v>
      </c>
      <c r="I49" s="10">
        <f>AVERAGE('bcc-csm-1'!$L48,'bcc-csm1-1-m'!$L48,'BNU-ESM'!$L48,CanESM2!$L48,CCSM4!$L48,'CNRM-CM5'!$L48,'CSIRO-Mk3-6-0'!$L48,'GFDL-ESM2M'!$L48,'GFDL-ESM2G'!$L48,'HadGEM2-ES'!$L48,'HadGEM2-CC'!$L48,inmcm4!$L48,'IPSL-CM5A-LR'!$L48,'IPSL-CM5A-MR'!$L48,'IPSL-MC5B-LR'!$L48,MIROC5!$L48,'MIROC-ESM'!$L48,'MIROC-ESM-CHEM'!$L48,'MRI-CGCM3'!$L48,'NorESM1-M'!$L48)</f>
        <v>102.23050263914999</v>
      </c>
      <c r="J49" s="51">
        <f>AVERAGE('bcc-csm-1'!$M48,'bcc-csm1-1-m'!$M48,'BNU-ESM'!$M48,CanESM2!$M48,CCSM4!$M48,'CNRM-CM5'!$M48,'CSIRO-Mk3-6-0'!$M48,'GFDL-ESM2M'!$M48,'GFDL-ESM2G'!$M48,'HadGEM2-ES'!$M48,'HadGEM2-CC'!$M48,inmcm4!$M48,'IPSL-CM5A-LR'!$M48,'IPSL-CM5A-MR'!$M48,'IPSL-MC5B-LR'!$M48,MIROC5!$M48,'MIROC-ESM'!$M48,'MIROC-ESM-CHEM'!$M48,'MRI-CGCM3'!$M48,'NorESM1-M'!$M48)</f>
        <v>0.1618064088325</v>
      </c>
      <c r="K49" s="10">
        <f>MIN('bcc-csm-1'!$H48,'bcc-csm1-1-m'!$H48,'BNU-ESM'!$H48,CanESM2!$H48,CCSM4!$H48,'CNRM-CM5'!$H48,'CSIRO-Mk3-6-0'!$H48,'GFDL-ESM2M'!$H48,'GFDL-ESM2G'!$H48,'HadGEM2-ES'!$H48,'HadGEM2-CC'!$H48,inmcm4!$H48,'IPSL-CM5A-LR'!$H48,'IPSL-CM5A-MR'!$H48,'IPSL-MC5B-LR'!$H48,MIROC5!$H48,'MIROC-ESM'!$H48,'MIROC-ESM-CHEM'!$H48,'MRI-CGCM3'!$H48,'NorESM1-M'!$H48)</f>
        <v>-18.608711509999999</v>
      </c>
      <c r="L49" s="10">
        <f>MIN('bcc-csm-1'!$I48,'bcc-csm1-1-m'!$I48,'BNU-ESM'!$I48,CanESM2!$I48,CCSM4!$I48,'CNRM-CM5'!$I48,'CSIRO-Mk3-6-0'!$I48,'GFDL-ESM2M'!$I48,'GFDL-ESM2G'!$I48,'HadGEM2-ES'!$I48,'HadGEM2-CC'!$I48,inmcm4!$I48,'IPSL-CM5A-LR'!$I48,'IPSL-CM5A-MR'!$I48,'IPSL-MC5B-LR'!$I48,MIROC5!$I48,'MIROC-ESM'!$I48,'MIROC-ESM-CHEM'!$I48,'MRI-CGCM3'!$I48,'NorESM1-M'!$I48)</f>
        <v>-23.924222950000001</v>
      </c>
      <c r="M49" s="51">
        <f>MIN('bcc-csm-1'!$J48,'bcc-csm1-1-m'!$J48,'BNU-ESM'!$J48,CanESM2!$J48,CCSM4!$J48,'CNRM-CM5'!$J48,'CSIRO-Mk3-6-0'!$J48,'GFDL-ESM2M'!$J48,'GFDL-ESM2G'!$J48,'HadGEM2-ES'!$J48,'HadGEM2-CC'!$J48,inmcm4!$J48,'IPSL-CM5A-LR'!$J48,'IPSL-CM5A-MR'!$J48,'IPSL-MC5B-LR'!$J48,MIROC5!$J48,'MIROC-ESM'!$J48,'MIROC-ESM-CHEM'!$J48,'MRI-CGCM3'!$J48,'NorESM1-M'!$J48)</f>
        <v>-0.12774840670000001</v>
      </c>
      <c r="N49" s="10">
        <f>MIN('bcc-csm-1'!$K48,'bcc-csm1-1-m'!$K48,'BNU-ESM'!$K48,CanESM2!$K48,CCSM4!$K48,'CNRM-CM5'!$K48,'CSIRO-Mk3-6-0'!$K48,'GFDL-ESM2M'!$K48,'GFDL-ESM2G'!$K48,'HadGEM2-ES'!$K48,'HadGEM2-CC'!$K48,inmcm4!$K48,'IPSL-CM5A-LR'!$K48,'IPSL-CM5A-MR'!$K48,'IPSL-MC5B-LR'!$K48,MIROC5!$K48,'MIROC-ESM'!$K48,'MIROC-ESM-CHEM'!$K48,'MRI-CGCM3'!$K48,'NorESM1-M'!$K48)</f>
        <v>59.680653079999999</v>
      </c>
      <c r="O49" s="10">
        <f>MIN('bcc-csm-1'!$L48,'bcc-csm1-1-m'!$L48,'BNU-ESM'!$L48,CanESM2!$L48,CCSM4!$L48,'CNRM-CM5'!$L48,'CSIRO-Mk3-6-0'!$L48,'GFDL-ESM2M'!$L48,'GFDL-ESM2G'!$L48,'HadGEM2-ES'!$L48,'HadGEM2-CC'!$L48,inmcm4!$L48,'IPSL-CM5A-LR'!$L48,'IPSL-CM5A-MR'!$L48,'IPSL-MC5B-LR'!$L48,MIROC5!$L48,'MIROC-ESM'!$L48,'MIROC-ESM-CHEM'!$L48,'MRI-CGCM3'!$L48,'NorESM1-M'!$L48)</f>
        <v>7.8602439879999997</v>
      </c>
      <c r="P49" s="51">
        <f>MIN('bcc-csm-1'!$M48,'bcc-csm1-1-m'!$M48,'BNU-ESM'!$M48,CanESM2!$M48,CCSM4!$M48,'CNRM-CM5'!$M48,'CSIRO-Mk3-6-0'!$M48,'GFDL-ESM2M'!$M48,'GFDL-ESM2G'!$M48,'HadGEM2-ES'!$M48,'HadGEM2-CC'!$M48,inmcm4!$M48,'IPSL-CM5A-LR'!$M48,'IPSL-CM5A-MR'!$M48,'IPSL-MC5B-LR'!$M48,MIROC5!$M48,'MIROC-ESM'!$M48,'MIROC-ESM-CHEM'!$M48,'MRI-CGCM3'!$M48,'NorESM1-M'!$M48)</f>
        <v>-4.5085311779999998E-2</v>
      </c>
      <c r="Q49" s="10">
        <f>MAX('bcc-csm-1'!$H48,'bcc-csm1-1-m'!$H48,'BNU-ESM'!$H48,CanESM2!$H48,CCSM4!$H48,'CNRM-CM5'!$H48,'CSIRO-Mk3-6-0'!$H48,'GFDL-ESM2M'!$H48,'GFDL-ESM2G'!$H48,'HadGEM2-ES'!$H48,'HadGEM2-CC'!$H48,inmcm4!$H48,'IPSL-CM5A-LR'!$H48,'IPSL-CM5A-MR'!$H48,'IPSL-MC5B-LR'!$H48,MIROC5!$H48,'MIROC-ESM'!$H48,'MIROC-ESM-CHEM'!$H48,'MRI-CGCM3'!$H48,'NorESM1-M'!$H48)</f>
        <v>319.29526040000002</v>
      </c>
      <c r="R49" s="10">
        <f>MAX('bcc-csm-1'!$I48,'bcc-csm1-1-m'!$I48,'BNU-ESM'!$I48,CanESM2!$I48,CCSM4!$I48,'CNRM-CM5'!$I48,'CSIRO-Mk3-6-0'!$I48,'GFDL-ESM2M'!$I48,'GFDL-ESM2G'!$I48,'HadGEM2-ES'!$I48,'HadGEM2-CC'!$I48,inmcm4!$I48,'IPSL-CM5A-LR'!$I48,'IPSL-CM5A-MR'!$I48,'IPSL-MC5B-LR'!$I48,MIROC5!$I48,'MIROC-ESM'!$I48,'MIROC-ESM-CHEM'!$I48,'MRI-CGCM3'!$I48,'NorESM1-M'!$I48)</f>
        <v>93.459220360000003</v>
      </c>
      <c r="S49" s="51">
        <f>MAX('bcc-csm-1'!$J48,'bcc-csm1-1-m'!$J48,'BNU-ESM'!$J48,CanESM2!$J48,CCSM4!$J48,'CNRM-CM5'!$J48,'CSIRO-Mk3-6-0'!$J48,'GFDL-ESM2M'!$J48,'GFDL-ESM2G'!$J48,'HadGEM2-ES'!$J48,'HadGEM2-CC'!$J48,inmcm4!$J48,'IPSL-CM5A-LR'!$J48,'IPSL-CM5A-MR'!$J48,'IPSL-MC5B-LR'!$J48,MIROC5!$J48,'MIROC-ESM'!$J48,'MIROC-ESM-CHEM'!$J48,'MRI-CGCM3'!$J48,'NorESM1-M'!$J48)</f>
        <v>0.2135453393</v>
      </c>
      <c r="T49" s="10">
        <f>MAX('bcc-csm-1'!$K48,'bcc-csm1-1-m'!$K48,'BNU-ESM'!$K48,CanESM2!$K48,CCSM4!$K48,'CNRM-CM5'!$K48,'CSIRO-Mk3-6-0'!$K48,'GFDL-ESM2M'!$K48,'GFDL-ESM2G'!$K48,'HadGEM2-ES'!$K48,'HadGEM2-CC'!$K48,inmcm4!$K48,'IPSL-CM5A-LR'!$K48,'IPSL-CM5A-MR'!$K48,'IPSL-MC5B-LR'!$K48,MIROC5!$K48,'MIROC-ESM'!$K48,'MIROC-ESM-CHEM'!$K48,'MRI-CGCM3'!$K48,'NorESM1-M'!$K48)</f>
        <v>484.09991969999999</v>
      </c>
      <c r="U49" s="10">
        <f>MAX('bcc-csm-1'!$L48,'bcc-csm1-1-m'!$L48,'BNU-ESM'!$L48,CanESM2!$L48,CCSM4!$L48,'CNRM-CM5'!$L48,'CSIRO-Mk3-6-0'!$L48,'GFDL-ESM2M'!$L48,'GFDL-ESM2G'!$L48,'HadGEM2-ES'!$L48,'HadGEM2-CC'!$L48,inmcm4!$L48,'IPSL-CM5A-LR'!$L48,'IPSL-CM5A-MR'!$L48,'IPSL-MC5B-LR'!$L48,MIROC5!$L48,'MIROC-ESM'!$L48,'MIROC-ESM-CHEM'!$L48,'MRI-CGCM3'!$L48,'NorESM1-M'!$L48)</f>
        <v>180.27743839999999</v>
      </c>
      <c r="V49" s="51">
        <f>MAX('bcc-csm-1'!$M48,'bcc-csm1-1-m'!$M48,'BNU-ESM'!$M48,CanESM2!$M48,CCSM4!$M48,'CNRM-CM5'!$M48,'CSIRO-Mk3-6-0'!$M48,'GFDL-ESM2M'!$M48,'GFDL-ESM2G'!$M48,'HadGEM2-ES'!$M48,'HadGEM2-CC'!$M48,inmcm4!$M48,'IPSL-CM5A-LR'!$M48,'IPSL-CM5A-MR'!$M48,'IPSL-MC5B-LR'!$M48,MIROC5!$M48,'MIROC-ESM'!$M48,'MIROC-ESM-CHEM'!$M48,'MRI-CGCM3'!$M48,'NorESM1-M'!$M48)</f>
        <v>0.34691608260000001</v>
      </c>
      <c r="W49" s="10">
        <f>STDEV('bcc-csm-1'!$H48,'bcc-csm1-1-m'!$H48,'BNU-ESM'!$H48,CanESM2!$H48,CCSM4!$H48,'CNRM-CM5'!$H48,'CSIRO-Mk3-6-0'!$H48,'GFDL-ESM2M'!$H48,'GFDL-ESM2G'!$H48,'HadGEM2-ES'!$H48,'HadGEM2-CC'!$H48,inmcm4!$H48,'IPSL-CM5A-LR'!$H48,'IPSL-CM5A-MR'!$H48,'IPSL-MC5B-LR'!$H48,MIROC5!$H48,'MIROC-ESM'!$H48,'MIROC-ESM-CHEM'!$H48,'MRI-CGCM3'!$H48,'NorESM1-M'!$H48)</f>
        <v>79.961518803930474</v>
      </c>
      <c r="X49" s="10">
        <f>STDEV('bcc-csm-1'!$I48,'bcc-csm1-1-m'!$I48,'BNU-ESM'!$I48,CanESM2!$I48,CCSM4!$I48,'CNRM-CM5'!$I48,'CSIRO-Mk3-6-0'!$I48,'GFDL-ESM2M'!$I48,'GFDL-ESM2G'!$I48,'HadGEM2-ES'!$I48,'HadGEM2-CC'!$I48,inmcm4!$I48,'IPSL-CM5A-LR'!$I48,'IPSL-CM5A-MR'!$I48,'IPSL-MC5B-LR'!$I48,MIROC5!$I48,'MIROC-ESM'!$I48,'MIROC-ESM-CHEM'!$I48,'MRI-CGCM3'!$I48,'NorESM1-M'!$I48)</f>
        <v>27.312272891568846</v>
      </c>
      <c r="Y49" s="51">
        <f>STDEV('bcc-csm-1'!$J48,'bcc-csm1-1-m'!$J48,'BNU-ESM'!$J48,CanESM2!$J48,CCSM4!$J48,'CNRM-CM5'!$J48,'CSIRO-Mk3-6-0'!$J48,'GFDL-ESM2M'!$J48,'GFDL-ESM2G'!$J48,'HadGEM2-ES'!$J48,'HadGEM2-CC'!$J48,inmcm4!$J48,'IPSL-CM5A-LR'!$J48,'IPSL-CM5A-MR'!$J48,'IPSL-MC5B-LR'!$J48,MIROC5!$J48,'MIROC-ESM'!$J48,'MIROC-ESM-CHEM'!$J48,'MRI-CGCM3'!$J48,'NorESM1-M'!$J48)</f>
        <v>6.7197352028574867E-2</v>
      </c>
      <c r="Z49" s="10">
        <f>STDEV('bcc-csm-1'!$K48,'bcc-csm1-1-m'!$K48,'BNU-ESM'!$K48,CanESM2!$K48,CCSM4!$K48,'CNRM-CM5'!$K48,'CSIRO-Mk3-6-0'!$K48,'GFDL-ESM2M'!$K48,'GFDL-ESM2G'!$K48,'HadGEM2-ES'!$K48,'HadGEM2-CC'!$K48,inmcm4!$K48,'IPSL-CM5A-LR'!$K48,'IPSL-CM5A-MR'!$K48,'IPSL-MC5B-LR'!$K48,MIROC5!$K48,'MIROC-ESM'!$K48,'MIROC-ESM-CHEM'!$K48,'MRI-CGCM3'!$K48,'NorESM1-M'!$K48)</f>
        <v>131.54215397126964</v>
      </c>
      <c r="AA49" s="10">
        <f>STDEV('bcc-csm-1'!$L48,'bcc-csm1-1-m'!$L48,'BNU-ESM'!$L48,CanESM2!$L48,CCSM4!$L48,'CNRM-CM5'!$L48,'CSIRO-Mk3-6-0'!$L48,'GFDL-ESM2M'!$L48,'GFDL-ESM2G'!$L48,'HadGEM2-ES'!$L48,'HadGEM2-CC'!$L48,inmcm4!$L48,'IPSL-CM5A-LR'!$L48,'IPSL-CM5A-MR'!$L48,'IPSL-MC5B-LR'!$L48,MIROC5!$L48,'MIROC-ESM'!$L48,'MIROC-ESM-CHEM'!$L48,'MRI-CGCM3'!$L48,'NorESM1-M'!$L48)</f>
        <v>56.61890578225983</v>
      </c>
      <c r="AB49" s="51">
        <f>STDEV('bcc-csm-1'!$M48,'bcc-csm1-1-m'!$M48,'BNU-ESM'!$M48,CanESM2!$M48,CCSM4!$M48,'CNRM-CM5'!$M48,'CSIRO-Mk3-6-0'!$M48,'GFDL-ESM2M'!$M48,'GFDL-ESM2G'!$M48,'HadGEM2-ES'!$M48,'HadGEM2-CC'!$M48,inmcm4!$M48,'IPSL-CM5A-LR'!$M48,'IPSL-CM5A-MR'!$M48,'IPSL-MC5B-LR'!$M48,MIROC5!$M48,'MIROC-ESM'!$M48,'MIROC-ESM-CHEM'!$M48,'MRI-CGCM3'!$M48,'NorESM1-M'!$M48)</f>
        <v>0.11533897758244334</v>
      </c>
      <c r="AC49" s="10">
        <f t="shared" ref="AC49:AH49" si="112">E49-(3*W49)</f>
        <v>-57.53230467279144</v>
      </c>
      <c r="AD49" s="10">
        <f t="shared" si="112"/>
        <v>-31.642720117706531</v>
      </c>
      <c r="AE49" s="51">
        <f t="shared" si="112"/>
        <v>-0.12459935911672462</v>
      </c>
      <c r="AF49" s="10">
        <f t="shared" si="112"/>
        <v>-85.187892254808901</v>
      </c>
      <c r="AG49" s="10">
        <f t="shared" si="112"/>
        <v>-67.626214707629487</v>
      </c>
      <c r="AH49" s="54">
        <f t="shared" si="112"/>
        <v>-0.18421052391483003</v>
      </c>
      <c r="AI49" s="10">
        <f t="shared" ref="AI49:AN49" si="113">E49+(3*W49)</f>
        <v>422.23680815079143</v>
      </c>
      <c r="AJ49" s="10">
        <f t="shared" si="113"/>
        <v>132.23091723170654</v>
      </c>
      <c r="AK49" s="54">
        <f t="shared" si="113"/>
        <v>0.27858475305472463</v>
      </c>
      <c r="AL49" s="10">
        <f t="shared" si="113"/>
        <v>704.06503157280895</v>
      </c>
      <c r="AM49" s="10">
        <f t="shared" si="113"/>
        <v>272.08721998592944</v>
      </c>
      <c r="AN49" s="54">
        <f t="shared" si="113"/>
        <v>0.50782334157983</v>
      </c>
      <c r="AO49" s="10">
        <f>AVERAGE('bcc-csm-1'!$E48,'bcc-csm1-1-m'!$E48,'BNU-ESM'!$E48,CanESM2!$E48,CCSM4!$E48,'CNRM-CM5'!$E48,'CSIRO-Mk3-6-0'!$E48,'GFDL-ESM2M'!$E48,'GFDL-ESM2G'!$E48,'HadGEM2-ES'!$E48,'HadGEM2-CC'!$E48,inmcm4!$E48,'IPSL-CM5A-LR'!$E48,'IPSL-CM5A-MR'!$E48,'IPSL-MC5B-LR'!$E48,MIROC5!$E48,'MIROC-ESM'!$E48,'MIROC-ESM-CHEM'!$E48,'MRI-CGCM3'!$E48,'NorESM1-M'!$E48)</f>
        <v>1485.8812983999999</v>
      </c>
      <c r="AP49" s="10">
        <f>AVERAGE('bcc-csm-1'!$F48,'bcc-csm1-1-m'!$F48,'BNU-ESM'!$F48,CanESM2!$F48,CCSM4!$F48,'CNRM-CM5'!$F48,'CSIRO-Mk3-6-0'!$F48,'GFDL-ESM2M'!$F48,'GFDL-ESM2G'!$F48,'HadGEM2-ES'!$F48,'HadGEM2-CC'!$F48,inmcm4!$F48,'IPSL-CM5A-LR'!$F48,'IPSL-CM5A-MR'!$F48,'IPSL-MC5B-LR'!$F48,MIROC5!$F48,'MIROC-ESM'!$F48,'MIROC-ESM-CHEM'!$F48,'MRI-CGCM3'!$F48,'NorESM1-M'!$F48)</f>
        <v>104.3011123535</v>
      </c>
      <c r="AQ49" s="17">
        <f>AVERAGE('bcc-csm-1'!$G48,'bcc-csm1-1-m'!$G48,'BNU-ESM'!$G48,CanESM2!$G48,CCSM4!$G48,'CNRM-CM5'!$G48,'CSIRO-Mk3-6-0'!$G48,'GFDL-ESM2M'!$G48,'GFDL-ESM2G'!$G48,'HadGEM2-ES'!$G48,'HadGEM2-CC'!$G48,inmcm4!$G48,'IPSL-CM5A-LR'!$G48,'IPSL-CM5A-MR'!$G48,'IPSL-MC5B-LR'!$G48,MIROC5!$G48,'MIROC-ESM'!$G48,'MIROC-ESM-CHEM'!$G48,'MRI-CGCM3'!$G48,'NorESM1-M'!$G48)</f>
        <v>0.88562181242499993</v>
      </c>
      <c r="AR49" s="58">
        <f t="shared" si="82"/>
        <v>0.12272329689818244</v>
      </c>
      <c r="AS49" s="56">
        <f t="shared" si="83"/>
        <v>0.48220097966493347</v>
      </c>
      <c r="AT49" s="60">
        <f t="shared" si="84"/>
        <v>8.6936315127762523E-2</v>
      </c>
      <c r="AU49" s="56">
        <f t="shared" si="85"/>
        <v>0.20825255018163574</v>
      </c>
      <c r="AV49" s="56">
        <f t="shared" si="86"/>
        <v>0.98014776959106387</v>
      </c>
      <c r="AW49" s="60">
        <f t="shared" si="87"/>
        <v>0.18270373037611107</v>
      </c>
    </row>
    <row r="50" spans="1:49" ht="12.75" x14ac:dyDescent="0.35">
      <c r="A50" s="7" t="str">
        <f>IF(AND(B50='bcc-csm-1'!C49, B50='bcc-csm1-1-m'!C49,B50='BNU-ESM'!C49, B50=CanESM2!C49, B50=CCSM4!C49, B50='CNRM-CM5'!C49, B50='CSIRO-Mk3-6-0'!C49, B50='GFDL-ESM2M'!C49, B50='GFDL-ESM2G'!C49, B50='HadGEM2-ES'!C49, B50='HadGEM2-CC'!C49, B50=inmcm4!C49, B50='IPSL-CM5A-LR'!C49, B50='IPSL-CM5A-MR'!C49, B50='IPSL-MC5B-LR'!C49, B50=MIROC5!C49, B50='MIROC-ESM'!C49, B50='MIROC-ESM-CHEM'!C49, B50='MRI-CGCM3'!C49, B50='NorESM1-M'!C49), "Yes", "No")</f>
        <v>Yes</v>
      </c>
      <c r="B50" s="7">
        <v>27091</v>
      </c>
      <c r="C50" s="7" t="str">
        <f>VLOOKUP(B50, 'County name'!$A$2:$B$89, 2, FALSE)</f>
        <v>Martin</v>
      </c>
      <c r="D50" s="8" t="s">
        <v>97</v>
      </c>
      <c r="E50" s="10">
        <f>AVERAGE('bcc-csm-1'!$H49,'bcc-csm1-1-m'!$H49,'BNU-ESM'!$H49,CanESM2!$H49,CCSM4!$H49,'CNRM-CM5'!$H49,'CSIRO-Mk3-6-0'!$H49,'GFDL-ESM2M'!$H49,'GFDL-ESM2G'!$H49,'HadGEM2-ES'!$H49,'HadGEM2-CC'!$H49,inmcm4!$H49,'IPSL-CM5A-LR'!$H49,'IPSL-CM5A-MR'!$H49,'IPSL-MC5B-LR'!$H49,MIROC5!$H49,'MIROC-ESM'!$H49,'MIROC-ESM-CHEM'!$H49,'MRI-CGCM3'!$H49,'NorESM1-M'!$H49)</f>
        <v>213.65913043099999</v>
      </c>
      <c r="F50" s="10">
        <f>AVERAGE('bcc-csm-1'!$I49,'bcc-csm1-1-m'!$I49,'BNU-ESM'!$I49,CanESM2!$I49,CCSM4!$I49,'CNRM-CM5'!$I49,'CSIRO-Mk3-6-0'!$I49,'GFDL-ESM2M'!$I49,'GFDL-ESM2G'!$I49,'HadGEM2-ES'!$I49,'HadGEM2-CC'!$I49,inmcm4!$I49,'IPSL-CM5A-LR'!$I49,'IPSL-CM5A-MR'!$I49,'IPSL-MC5B-LR'!$I49,MIROC5!$I49,'MIROC-ESM'!$I49,'MIROC-ESM-CHEM'!$I49,'MRI-CGCM3'!$I49,'NorESM1-M'!$I49)</f>
        <v>79.16049705495</v>
      </c>
      <c r="G50" s="51">
        <f>AVERAGE('bcc-csm-1'!$J49,'bcc-csm1-1-m'!$J49,'BNU-ESM'!$J49,CanESM2!$J49,CCSM4!$J49,'CNRM-CM5'!$J49,'CSIRO-Mk3-6-0'!$J49,'GFDL-ESM2M'!$J49,'GFDL-ESM2G'!$J49,'HadGEM2-ES'!$J49,'HadGEM2-CC'!$J49,inmcm4!$J49,'IPSL-CM5A-LR'!$J49,'IPSL-CM5A-MR'!$J49,'IPSL-MC5B-LR'!$J49,MIROC5!$J49,'MIROC-ESM'!$J49,'MIROC-ESM-CHEM'!$J49,'MRI-CGCM3'!$J49,'NorESM1-M'!$J49)</f>
        <v>0.11250313091649999</v>
      </c>
      <c r="H50" s="10">
        <f>AVERAGE('bcc-csm-1'!$K49,'bcc-csm1-1-m'!$K49,'BNU-ESM'!$K49,CanESM2!$K49,CCSM4!$K49,'CNRM-CM5'!$K49,'CSIRO-Mk3-6-0'!$K49,'GFDL-ESM2M'!$K49,'GFDL-ESM2G'!$K49,'HadGEM2-ES'!$K49,'HadGEM2-CC'!$K49,inmcm4!$K49,'IPSL-CM5A-LR'!$K49,'IPSL-CM5A-MR'!$K49,'IPSL-MC5B-LR'!$K49,MIROC5!$K49,'MIROC-ESM'!$K49,'MIROC-ESM-CHEM'!$K49,'MRI-CGCM3'!$K49,'NorESM1-M'!$K49)</f>
        <v>352.87345611999996</v>
      </c>
      <c r="I50" s="10">
        <f>AVERAGE('bcc-csm-1'!$L49,'bcc-csm1-1-m'!$L49,'BNU-ESM'!$L49,CanESM2!$L49,CCSM4!$L49,'CNRM-CM5'!$L49,'CSIRO-Mk3-6-0'!$L49,'GFDL-ESM2M'!$L49,'GFDL-ESM2G'!$L49,'HadGEM2-ES'!$L49,'HadGEM2-CC'!$L49,inmcm4!$L49,'IPSL-CM5A-LR'!$L49,'IPSL-CM5A-MR'!$L49,'IPSL-MC5B-LR'!$L49,MIROC5!$L49,'MIROC-ESM'!$L49,'MIROC-ESM-CHEM'!$L49,'MRI-CGCM3'!$L49,'NorESM1-M'!$L49)</f>
        <v>148.9087410285</v>
      </c>
      <c r="J50" s="51">
        <f>AVERAGE('bcc-csm-1'!$M49,'bcc-csm1-1-m'!$M49,'BNU-ESM'!$M49,CanESM2!$M49,CCSM4!$M49,'CNRM-CM5'!$M49,'CSIRO-Mk3-6-0'!$M49,'GFDL-ESM2M'!$M49,'GFDL-ESM2G'!$M49,'HadGEM2-ES'!$M49,'HadGEM2-CC'!$M49,inmcm4!$M49,'IPSL-CM5A-LR'!$M49,'IPSL-CM5A-MR'!$M49,'IPSL-MC5B-LR'!$M49,MIROC5!$M49,'MIROC-ESM'!$M49,'MIROC-ESM-CHEM'!$M49,'MRI-CGCM3'!$M49,'NorESM1-M'!$M49)</f>
        <v>0.21085077530900001</v>
      </c>
      <c r="K50" s="10">
        <f>MIN('bcc-csm-1'!$H49,'bcc-csm1-1-m'!$H49,'BNU-ESM'!$H49,CanESM2!$H49,CCSM4!$H49,'CNRM-CM5'!$H49,'CSIRO-Mk3-6-0'!$H49,'GFDL-ESM2M'!$H49,'GFDL-ESM2G'!$H49,'HadGEM2-ES'!$H49,'HadGEM2-CC'!$H49,inmcm4!$H49,'IPSL-CM5A-LR'!$H49,'IPSL-CM5A-MR'!$H49,'IPSL-MC5B-LR'!$H49,MIROC5!$H49,'MIROC-ESM'!$H49,'MIROC-ESM-CHEM'!$H49,'MRI-CGCM3'!$H49,'NorESM1-M'!$H49)</f>
        <v>42.738259980000002</v>
      </c>
      <c r="L50" s="10">
        <f>MIN('bcc-csm-1'!$I49,'bcc-csm1-1-m'!$I49,'BNU-ESM'!$I49,CanESM2!$I49,CCSM4!$I49,'CNRM-CM5'!$I49,'CSIRO-Mk3-6-0'!$I49,'GFDL-ESM2M'!$I49,'GFDL-ESM2G'!$I49,'HadGEM2-ES'!$I49,'HadGEM2-CC'!$I49,inmcm4!$I49,'IPSL-CM5A-LR'!$I49,'IPSL-CM5A-MR'!$I49,'IPSL-MC5B-LR'!$I49,MIROC5!$I49,'MIROC-ESM'!$I49,'MIROC-ESM-CHEM'!$I49,'MRI-CGCM3'!$I49,'NorESM1-M'!$I49)</f>
        <v>-7.1709065909999996</v>
      </c>
      <c r="M50" s="51">
        <f>MIN('bcc-csm-1'!$J49,'bcc-csm1-1-m'!$J49,'BNU-ESM'!$J49,CanESM2!$J49,CCSM4!$J49,'CNRM-CM5'!$J49,'CSIRO-Mk3-6-0'!$J49,'GFDL-ESM2M'!$J49,'GFDL-ESM2G'!$J49,'HadGEM2-ES'!$J49,'HadGEM2-CC'!$J49,inmcm4!$J49,'IPSL-CM5A-LR'!$J49,'IPSL-CM5A-MR'!$J49,'IPSL-MC5B-LR'!$J49,MIROC5!$J49,'MIROC-ESM'!$J49,'MIROC-ESM-CHEM'!$J49,'MRI-CGCM3'!$J49,'NorESM1-M'!$J49)</f>
        <v>-5.8989963559999997E-2</v>
      </c>
      <c r="N50" s="10">
        <f>MIN('bcc-csm-1'!$K49,'bcc-csm1-1-m'!$K49,'BNU-ESM'!$K49,CanESM2!$K49,CCSM4!$K49,'CNRM-CM5'!$K49,'CSIRO-Mk3-6-0'!$K49,'GFDL-ESM2M'!$K49,'GFDL-ESM2G'!$K49,'HadGEM2-ES'!$K49,'HadGEM2-CC'!$K49,inmcm4!$K49,'IPSL-CM5A-LR'!$K49,'IPSL-CM5A-MR'!$K49,'IPSL-MC5B-LR'!$K49,MIROC5!$K49,'MIROC-ESM'!$K49,'MIROC-ESM-CHEM'!$K49,'MRI-CGCM3'!$K49,'NorESM1-M'!$K49)</f>
        <v>119.9873693</v>
      </c>
      <c r="O50" s="10">
        <f>MIN('bcc-csm-1'!$L49,'bcc-csm1-1-m'!$L49,'BNU-ESM'!$L49,CanESM2!$L49,CCSM4!$L49,'CNRM-CM5'!$L49,'CSIRO-Mk3-6-0'!$L49,'GFDL-ESM2M'!$L49,'GFDL-ESM2G'!$L49,'HadGEM2-ES'!$L49,'HadGEM2-CC'!$L49,inmcm4!$L49,'IPSL-CM5A-LR'!$L49,'IPSL-CM5A-MR'!$L49,'IPSL-MC5B-LR'!$L49,MIROC5!$L49,'MIROC-ESM'!$L49,'MIROC-ESM-CHEM'!$L49,'MRI-CGCM3'!$L49,'NorESM1-M'!$L49)</f>
        <v>29.652397820000001</v>
      </c>
      <c r="P50" s="51">
        <f>MIN('bcc-csm-1'!$M49,'bcc-csm1-1-m'!$M49,'BNU-ESM'!$M49,CanESM2!$M49,CCSM4!$M49,'CNRM-CM5'!$M49,'CSIRO-Mk3-6-0'!$M49,'GFDL-ESM2M'!$M49,'GFDL-ESM2G'!$M49,'HadGEM2-ES'!$M49,'HadGEM2-CC'!$M49,inmcm4!$M49,'IPSL-CM5A-LR'!$M49,'IPSL-CM5A-MR'!$M49,'IPSL-MC5B-LR'!$M49,MIROC5!$M49,'MIROC-ESM'!$M49,'MIROC-ESM-CHEM'!$M49,'MRI-CGCM3'!$M49,'NorESM1-M'!$M49)</f>
        <v>7.53427913E-3</v>
      </c>
      <c r="Q50" s="10">
        <f>MAX('bcc-csm-1'!$H49,'bcc-csm1-1-m'!$H49,'BNU-ESM'!$H49,CanESM2!$H49,CCSM4!$H49,'CNRM-CM5'!$H49,'CSIRO-Mk3-6-0'!$H49,'GFDL-ESM2M'!$H49,'GFDL-ESM2G'!$H49,'HadGEM2-ES'!$H49,'HadGEM2-CC'!$H49,inmcm4!$H49,'IPSL-CM5A-LR'!$H49,'IPSL-CM5A-MR'!$H49,'IPSL-MC5B-LR'!$H49,MIROC5!$H49,'MIROC-ESM'!$H49,'MIROC-ESM-CHEM'!$H49,'MRI-CGCM3'!$H49,'NorESM1-M'!$H49)</f>
        <v>346.11296800000002</v>
      </c>
      <c r="R50" s="10">
        <f>MAX('bcc-csm-1'!$I49,'bcc-csm1-1-m'!$I49,'BNU-ESM'!$I49,CanESM2!$I49,CCSM4!$I49,'CNRM-CM5'!$I49,'CSIRO-Mk3-6-0'!$I49,'GFDL-ESM2M'!$I49,'GFDL-ESM2G'!$I49,'HadGEM2-ES'!$I49,'HadGEM2-CC'!$I49,inmcm4!$I49,'IPSL-CM5A-LR'!$I49,'IPSL-CM5A-MR'!$I49,'IPSL-MC5B-LR'!$I49,MIROC5!$I49,'MIROC-ESM'!$I49,'MIROC-ESM-CHEM'!$I49,'MRI-CGCM3'!$I49,'NorESM1-M'!$I49)</f>
        <v>150.5828247</v>
      </c>
      <c r="S50" s="51">
        <f>MAX('bcc-csm-1'!$J49,'bcc-csm1-1-m'!$J49,'BNU-ESM'!$J49,CanESM2!$J49,CCSM4!$J49,'CNRM-CM5'!$J49,'CSIRO-Mk3-6-0'!$J49,'GFDL-ESM2M'!$J49,'GFDL-ESM2G'!$J49,'HadGEM2-ES'!$J49,'HadGEM2-CC'!$J49,inmcm4!$J49,'IPSL-CM5A-LR'!$J49,'IPSL-CM5A-MR'!$J49,'IPSL-MC5B-LR'!$J49,MIROC5!$J49,'MIROC-ESM'!$J49,'MIROC-ESM-CHEM'!$J49,'MRI-CGCM3'!$J49,'NorESM1-M'!$J49)</f>
        <v>0.26913520400000002</v>
      </c>
      <c r="T50" s="10">
        <f>MAX('bcc-csm-1'!$K49,'bcc-csm1-1-m'!$K49,'BNU-ESM'!$K49,CanESM2!$K49,CCSM4!$K49,'CNRM-CM5'!$K49,'CSIRO-Mk3-6-0'!$K49,'GFDL-ESM2M'!$K49,'GFDL-ESM2G'!$K49,'HadGEM2-ES'!$K49,'HadGEM2-CC'!$K49,inmcm4!$K49,'IPSL-CM5A-LR'!$K49,'IPSL-CM5A-MR'!$K49,'IPSL-MC5B-LR'!$K49,MIROC5!$K49,'MIROC-ESM'!$K49,'MIROC-ESM-CHEM'!$K49,'MRI-CGCM3'!$K49,'NorESM1-M'!$K49)</f>
        <v>524.39684620000003</v>
      </c>
      <c r="U50" s="10">
        <f>MAX('bcc-csm-1'!$L49,'bcc-csm1-1-m'!$L49,'BNU-ESM'!$L49,CanESM2!$L49,CCSM4!$L49,'CNRM-CM5'!$L49,'CSIRO-Mk3-6-0'!$L49,'GFDL-ESM2M'!$L49,'GFDL-ESM2G'!$L49,'HadGEM2-ES'!$L49,'HadGEM2-CC'!$L49,inmcm4!$L49,'IPSL-CM5A-LR'!$L49,'IPSL-CM5A-MR'!$L49,'IPSL-MC5B-LR'!$L49,MIROC5!$L49,'MIROC-ESM'!$L49,'MIROC-ESM-CHEM'!$L49,'MRI-CGCM3'!$L49,'NorESM1-M'!$L49)</f>
        <v>245.6021801</v>
      </c>
      <c r="V50" s="51">
        <f>MAX('bcc-csm-1'!$M49,'bcc-csm1-1-m'!$M49,'BNU-ESM'!$M49,CanESM2!$M49,CCSM4!$M49,'CNRM-CM5'!$M49,'CSIRO-Mk3-6-0'!$M49,'GFDL-ESM2M'!$M49,'GFDL-ESM2G'!$M49,'HadGEM2-ES'!$M49,'HadGEM2-CC'!$M49,inmcm4!$M49,'IPSL-CM5A-LR'!$M49,'IPSL-CM5A-MR'!$M49,'IPSL-MC5B-LR'!$M49,MIROC5!$M49,'MIROC-ESM'!$M49,'MIROC-ESM-CHEM'!$M49,'MRI-CGCM3'!$M49,'NorESM1-M'!$M49)</f>
        <v>0.39528420190000002</v>
      </c>
      <c r="W50" s="10">
        <f>STDEV('bcc-csm-1'!$H49,'bcc-csm1-1-m'!$H49,'BNU-ESM'!$H49,CanESM2!$H49,CCSM4!$H49,'CNRM-CM5'!$H49,'CSIRO-Mk3-6-0'!$H49,'GFDL-ESM2M'!$H49,'GFDL-ESM2G'!$H49,'HadGEM2-ES'!$H49,'HadGEM2-CC'!$H49,inmcm4!$H49,'IPSL-CM5A-LR'!$H49,'IPSL-CM5A-MR'!$H49,'IPSL-MC5B-LR'!$H49,MIROC5!$H49,'MIROC-ESM'!$H49,'MIROC-ESM-CHEM'!$H49,'MRI-CGCM3'!$H49,'NorESM1-M'!$H49)</f>
        <v>75.975165965312158</v>
      </c>
      <c r="X50" s="10">
        <f>STDEV('bcc-csm-1'!$I49,'bcc-csm1-1-m'!$I49,'BNU-ESM'!$I49,CanESM2!$I49,CCSM4!$I49,'CNRM-CM5'!$I49,'CSIRO-Mk3-6-0'!$I49,'GFDL-ESM2M'!$I49,'GFDL-ESM2G'!$I49,'HadGEM2-ES'!$I49,'HadGEM2-CC'!$I49,inmcm4!$I49,'IPSL-CM5A-LR'!$I49,'IPSL-CM5A-MR'!$I49,'IPSL-MC5B-LR'!$I49,MIROC5!$I49,'MIROC-ESM'!$I49,'MIROC-ESM-CHEM'!$I49,'MRI-CGCM3'!$I49,'NorESM1-M'!$I49)</f>
        <v>37.159286786845293</v>
      </c>
      <c r="Y50" s="51">
        <f>STDEV('bcc-csm-1'!$J49,'bcc-csm1-1-m'!$J49,'BNU-ESM'!$J49,CanESM2!$J49,CCSM4!$J49,'CNRM-CM5'!$J49,'CSIRO-Mk3-6-0'!$J49,'GFDL-ESM2M'!$J49,'GFDL-ESM2G'!$J49,'HadGEM2-ES'!$J49,'HadGEM2-CC'!$J49,inmcm4!$J49,'IPSL-CM5A-LR'!$J49,'IPSL-CM5A-MR'!$J49,'IPSL-MC5B-LR'!$J49,MIROC5!$J49,'MIROC-ESM'!$J49,'MIROC-ESM-CHEM'!$J49,'MRI-CGCM3'!$J49,'NorESM1-M'!$J49)</f>
        <v>8.1973742634786212E-2</v>
      </c>
      <c r="Z50" s="10">
        <f>STDEV('bcc-csm-1'!$K49,'bcc-csm1-1-m'!$K49,'BNU-ESM'!$K49,CanESM2!$K49,CCSM4!$K49,'CNRM-CM5'!$K49,'CSIRO-Mk3-6-0'!$K49,'GFDL-ESM2M'!$K49,'GFDL-ESM2G'!$K49,'HadGEM2-ES'!$K49,'HadGEM2-CC'!$K49,inmcm4!$K49,'IPSL-CM5A-LR'!$K49,'IPSL-CM5A-MR'!$K49,'IPSL-MC5B-LR'!$K49,MIROC5!$K49,'MIROC-ESM'!$K49,'MIROC-ESM-CHEM'!$K49,'MRI-CGCM3'!$K49,'NorESM1-M'!$K49)</f>
        <v>126.75750022784106</v>
      </c>
      <c r="AA50" s="10">
        <f>STDEV('bcc-csm-1'!$L49,'bcc-csm1-1-m'!$L49,'BNU-ESM'!$L49,CanESM2!$L49,CCSM4!$L49,'CNRM-CM5'!$L49,'CSIRO-Mk3-6-0'!$L49,'GFDL-ESM2M'!$L49,'GFDL-ESM2G'!$L49,'HadGEM2-ES'!$L49,'HadGEM2-CC'!$L49,inmcm4!$L49,'IPSL-CM5A-LR'!$L49,'IPSL-CM5A-MR'!$L49,'IPSL-MC5B-LR'!$L49,MIROC5!$L49,'MIROC-ESM'!$L49,'MIROC-ESM-CHEM'!$L49,'MRI-CGCM3'!$L49,'NorESM1-M'!$L49)</f>
        <v>65.033714805991991</v>
      </c>
      <c r="AB50" s="51">
        <f>STDEV('bcc-csm-1'!$M49,'bcc-csm1-1-m'!$M49,'BNU-ESM'!$M49,CanESM2!$M49,CCSM4!$M49,'CNRM-CM5'!$M49,'CSIRO-Mk3-6-0'!$M49,'GFDL-ESM2M'!$M49,'GFDL-ESM2G'!$M49,'HadGEM2-ES'!$M49,'HadGEM2-CC'!$M49,inmcm4!$M49,'IPSL-CM5A-LR'!$M49,'IPSL-CM5A-MR'!$M49,'IPSL-MC5B-LR'!$M49,MIROC5!$M49,'MIROC-ESM'!$M49,'MIROC-ESM-CHEM'!$M49,'MRI-CGCM3'!$M49,'NorESM1-M'!$M49)</f>
        <v>0.11770870652776814</v>
      </c>
      <c r="AC50" s="10">
        <f t="shared" ref="AC50:AH50" si="114">E50-(3*W50)</f>
        <v>-14.266367464936479</v>
      </c>
      <c r="AD50" s="10">
        <f t="shared" si="114"/>
        <v>-32.317363305585886</v>
      </c>
      <c r="AE50" s="51">
        <f t="shared" si="114"/>
        <v>-0.13341809698785864</v>
      </c>
      <c r="AF50" s="10">
        <f t="shared" si="114"/>
        <v>-27.399044563523205</v>
      </c>
      <c r="AG50" s="10">
        <f t="shared" si="114"/>
        <v>-46.19240338947597</v>
      </c>
      <c r="AH50" s="54">
        <f t="shared" si="114"/>
        <v>-0.14227534427430441</v>
      </c>
      <c r="AI50" s="10">
        <f t="shared" ref="AI50:AN50" si="115">E50+(3*W50)</f>
        <v>441.58462832693647</v>
      </c>
      <c r="AJ50" s="10">
        <f t="shared" si="115"/>
        <v>190.63835741548587</v>
      </c>
      <c r="AK50" s="54">
        <f t="shared" si="115"/>
        <v>0.35842435882085866</v>
      </c>
      <c r="AL50" s="10">
        <f t="shared" si="115"/>
        <v>733.14595680352318</v>
      </c>
      <c r="AM50" s="10">
        <f t="shared" si="115"/>
        <v>344.00988544647601</v>
      </c>
      <c r="AN50" s="54">
        <f t="shared" si="115"/>
        <v>0.5639768948923044</v>
      </c>
      <c r="AO50" s="10">
        <f>AVERAGE('bcc-csm-1'!$E49,'bcc-csm1-1-m'!$E49,'BNU-ESM'!$E49,CanESM2!$E49,CCSM4!$E49,'CNRM-CM5'!$E49,'CSIRO-Mk3-6-0'!$E49,'GFDL-ESM2M'!$E49,'GFDL-ESM2G'!$E49,'HadGEM2-ES'!$E49,'HadGEM2-CC'!$E49,inmcm4!$E49,'IPSL-CM5A-LR'!$E49,'IPSL-CM5A-MR'!$E49,'IPSL-MC5B-LR'!$E49,MIROC5!$E49,'MIROC-ESM'!$E49,'MIROC-ESM-CHEM'!$E49,'MRI-CGCM3'!$E49,'NorESM1-M'!$E49)</f>
        <v>1865.9123964499995</v>
      </c>
      <c r="AP50" s="10">
        <f>AVERAGE('bcc-csm-1'!$F49,'bcc-csm1-1-m'!$F49,'BNU-ESM'!$F49,CanESM2!$F49,CCSM4!$F49,'CNRM-CM5'!$F49,'CSIRO-Mk3-6-0'!$F49,'GFDL-ESM2M'!$F49,'GFDL-ESM2G'!$F49,'HadGEM2-ES'!$F49,'HadGEM2-CC'!$F49,inmcm4!$F49,'IPSL-CM5A-LR'!$F49,'IPSL-CM5A-MR'!$F49,'IPSL-MC5B-LR'!$F49,MIROC5!$F49,'MIROC-ESM'!$F49,'MIROC-ESM-CHEM'!$F49,'MRI-CGCM3'!$F49,'NorESM1-M'!$F49)</f>
        <v>130.70043580249998</v>
      </c>
      <c r="AQ50" s="17">
        <f>AVERAGE('bcc-csm-1'!$G49,'bcc-csm1-1-m'!$G49,'BNU-ESM'!$G49,CanESM2!$G49,CCSM4!$G49,'CNRM-CM5'!$G49,'CSIRO-Mk3-6-0'!$G49,'GFDL-ESM2M'!$G49,'GFDL-ESM2G'!$G49,'HadGEM2-ES'!$G49,'HadGEM2-CC'!$G49,inmcm4!$G49,'IPSL-CM5A-LR'!$G49,'IPSL-CM5A-MR'!$G49,'IPSL-MC5B-LR'!$G49,MIROC5!$G49,'MIROC-ESM'!$G49,'MIROC-ESM-CHEM'!$G49,'MRI-CGCM3'!$G49,'NorESM1-M'!$G49)</f>
        <v>0.93698829191499988</v>
      </c>
      <c r="AR50" s="58">
        <f t="shared" si="82"/>
        <v>0.11450651747504234</v>
      </c>
      <c r="AS50" s="56">
        <f t="shared" si="83"/>
        <v>0.6056636044777125</v>
      </c>
      <c r="AT50" s="60">
        <f t="shared" si="84"/>
        <v>0.12006887587311055</v>
      </c>
      <c r="AU50" s="56">
        <f t="shared" si="85"/>
        <v>0.18911576813110895</v>
      </c>
      <c r="AV50" s="56">
        <f t="shared" si="86"/>
        <v>1.1393132709481888</v>
      </c>
      <c r="AW50" s="60">
        <f t="shared" si="87"/>
        <v>0.22503032015273849</v>
      </c>
    </row>
    <row r="51" spans="1:49" ht="12.75" x14ac:dyDescent="0.35">
      <c r="A51" s="7" t="str">
        <f>IF(AND(B51='bcc-csm-1'!C50, B51='bcc-csm1-1-m'!C50,B51='BNU-ESM'!C50, B51=CanESM2!C50, B51=CCSM4!C50, B51='CNRM-CM5'!C50, B51='CSIRO-Mk3-6-0'!C50, B51='GFDL-ESM2M'!C50, B51='GFDL-ESM2G'!C50, B51='HadGEM2-ES'!C50, B51='HadGEM2-CC'!C50, B51=inmcm4!C50, B51='IPSL-CM5A-LR'!C50, B51='IPSL-CM5A-MR'!C50, B51='IPSL-MC5B-LR'!C50, B51=MIROC5!C50, B51='MIROC-ESM'!C50, B51='MIROC-ESM-CHEM'!C50, B51='MRI-CGCM3'!C50, B51='NorESM1-M'!C50), "Yes", "No")</f>
        <v>Yes</v>
      </c>
      <c r="B51" s="7">
        <v>27093</v>
      </c>
      <c r="C51" s="7" t="str">
        <f>VLOOKUP(B51, 'County name'!$A$2:$B$89, 2, FALSE)</f>
        <v>Meeker</v>
      </c>
      <c r="D51" s="8" t="s">
        <v>97</v>
      </c>
      <c r="E51" s="10">
        <f>AVERAGE('bcc-csm-1'!$H50,'bcc-csm1-1-m'!$H50,'BNU-ESM'!$H50,CanESM2!$H50,CCSM4!$H50,'CNRM-CM5'!$H50,'CSIRO-Mk3-6-0'!$H50,'GFDL-ESM2M'!$H50,'GFDL-ESM2G'!$H50,'HadGEM2-ES'!$H50,'HadGEM2-CC'!$H50,inmcm4!$H50,'IPSL-CM5A-LR'!$H50,'IPSL-CM5A-MR'!$H50,'IPSL-MC5B-LR'!$H50,MIROC5!$H50,'MIROC-ESM'!$H50,'MIROC-ESM-CHEM'!$H50,'MRI-CGCM3'!$H50,'NorESM1-M'!$H50)</f>
        <v>209.8872048005</v>
      </c>
      <c r="F51" s="10">
        <f>AVERAGE('bcc-csm-1'!$I50,'bcc-csm1-1-m'!$I50,'BNU-ESM'!$I50,CanESM2!$I50,CCSM4!$I50,'CNRM-CM5'!$I50,'CSIRO-Mk3-6-0'!$I50,'GFDL-ESM2M'!$I50,'GFDL-ESM2G'!$I50,'HadGEM2-ES'!$I50,'HadGEM2-CC'!$I50,inmcm4!$I50,'IPSL-CM5A-LR'!$I50,'IPSL-CM5A-MR'!$I50,'IPSL-MC5B-LR'!$I50,MIROC5!$I50,'MIROC-ESM'!$I50,'MIROC-ESM-CHEM'!$I50,'MRI-CGCM3'!$I50,'NorESM1-M'!$I50)</f>
        <v>75.164928376499986</v>
      </c>
      <c r="G51" s="51">
        <f>AVERAGE('bcc-csm-1'!$J50,'bcc-csm1-1-m'!$J50,'BNU-ESM'!$J50,CanESM2!$J50,CCSM4!$J50,'CNRM-CM5'!$J50,'CSIRO-Mk3-6-0'!$J50,'GFDL-ESM2M'!$J50,'GFDL-ESM2G'!$J50,'HadGEM2-ES'!$J50,'HadGEM2-CC'!$J50,inmcm4!$J50,'IPSL-CM5A-LR'!$J50,'IPSL-CM5A-MR'!$J50,'IPSL-MC5B-LR'!$J50,MIROC5!$J50,'MIROC-ESM'!$J50,'MIROC-ESM-CHEM'!$J50,'MRI-CGCM3'!$J50,'NorESM1-M'!$J50)</f>
        <v>0.10506254857600002</v>
      </c>
      <c r="H51" s="10">
        <f>AVERAGE('bcc-csm-1'!$K50,'bcc-csm1-1-m'!$K50,'BNU-ESM'!$K50,CanESM2!$K50,CCSM4!$K50,'CNRM-CM5'!$K50,'CSIRO-Mk3-6-0'!$K50,'GFDL-ESM2M'!$K50,'GFDL-ESM2G'!$K50,'HadGEM2-ES'!$K50,'HadGEM2-CC'!$K50,inmcm4!$K50,'IPSL-CM5A-LR'!$K50,'IPSL-CM5A-MR'!$K50,'IPSL-MC5B-LR'!$K50,MIROC5!$K50,'MIROC-ESM'!$K50,'MIROC-ESM-CHEM'!$K50,'MRI-CGCM3'!$K50,'NorESM1-M'!$K50)</f>
        <v>343.59495472999998</v>
      </c>
      <c r="I51" s="10">
        <f>AVERAGE('bcc-csm-1'!$L50,'bcc-csm1-1-m'!$L50,'BNU-ESM'!$L50,CanESM2!$L50,CCSM4!$L50,'CNRM-CM5'!$L50,'CSIRO-Mk3-6-0'!$L50,'GFDL-ESM2M'!$L50,'GFDL-ESM2G'!$L50,'HadGEM2-ES'!$L50,'HadGEM2-CC'!$L50,inmcm4!$L50,'IPSL-CM5A-LR'!$L50,'IPSL-CM5A-MR'!$L50,'IPSL-MC5B-LR'!$L50,MIROC5!$L50,'MIROC-ESM'!$L50,'MIROC-ESM-CHEM'!$L50,'MRI-CGCM3'!$L50,'NorESM1-M'!$L50)</f>
        <v>139.0864465665</v>
      </c>
      <c r="J51" s="51">
        <f>AVERAGE('bcc-csm-1'!$M50,'bcc-csm1-1-m'!$M50,'BNU-ESM'!$M50,CanESM2!$M50,CCSM4!$M50,'CNRM-CM5'!$M50,'CSIRO-Mk3-6-0'!$M50,'GFDL-ESM2M'!$M50,'GFDL-ESM2G'!$M50,'HadGEM2-ES'!$M50,'HadGEM2-CC'!$M50,inmcm4!$M50,'IPSL-CM5A-LR'!$M50,'IPSL-CM5A-MR'!$M50,'IPSL-MC5B-LR'!$M50,MIROC5!$M50,'MIROC-ESM'!$M50,'MIROC-ESM-CHEM'!$M50,'MRI-CGCM3'!$M50,'NorESM1-M'!$M50)</f>
        <v>0.19752979418599997</v>
      </c>
      <c r="K51" s="10">
        <f>MIN('bcc-csm-1'!$H50,'bcc-csm1-1-m'!$H50,'BNU-ESM'!$H50,CanESM2!$H50,CCSM4!$H50,'CNRM-CM5'!$H50,'CSIRO-Mk3-6-0'!$H50,'GFDL-ESM2M'!$H50,'GFDL-ESM2G'!$H50,'HadGEM2-ES'!$H50,'HadGEM2-CC'!$H50,inmcm4!$H50,'IPSL-CM5A-LR'!$H50,'IPSL-CM5A-MR'!$H50,'IPSL-MC5B-LR'!$H50,MIROC5!$H50,'MIROC-ESM'!$H50,'MIROC-ESM-CHEM'!$H50,'MRI-CGCM3'!$H50,'NorESM1-M'!$H50)</f>
        <v>40.152034299999997</v>
      </c>
      <c r="L51" s="10">
        <f>MIN('bcc-csm-1'!$I50,'bcc-csm1-1-m'!$I50,'BNU-ESM'!$I50,CanESM2!$I50,CCSM4!$I50,'CNRM-CM5'!$I50,'CSIRO-Mk3-6-0'!$I50,'GFDL-ESM2M'!$I50,'GFDL-ESM2G'!$I50,'HadGEM2-ES'!$I50,'HadGEM2-CC'!$I50,inmcm4!$I50,'IPSL-CM5A-LR'!$I50,'IPSL-CM5A-MR'!$I50,'IPSL-MC5B-LR'!$I50,MIROC5!$I50,'MIROC-ESM'!$I50,'MIROC-ESM-CHEM'!$I50,'MRI-CGCM3'!$I50,'NorESM1-M'!$I50)</f>
        <v>-11.906231500000001</v>
      </c>
      <c r="M51" s="51">
        <f>MIN('bcc-csm-1'!$J50,'bcc-csm1-1-m'!$J50,'BNU-ESM'!$J50,CanESM2!$J50,CCSM4!$J50,'CNRM-CM5'!$J50,'CSIRO-Mk3-6-0'!$J50,'GFDL-ESM2M'!$J50,'GFDL-ESM2G'!$J50,'HadGEM2-ES'!$J50,'HadGEM2-CC'!$J50,inmcm4!$J50,'IPSL-CM5A-LR'!$J50,'IPSL-CM5A-MR'!$J50,'IPSL-MC5B-LR'!$J50,MIROC5!$J50,'MIROC-ESM'!$J50,'MIROC-ESM-CHEM'!$J50,'MRI-CGCM3'!$J50,'NorESM1-M'!$J50)</f>
        <v>-6.3467454879999996E-2</v>
      </c>
      <c r="N51" s="10">
        <f>MIN('bcc-csm-1'!$K50,'bcc-csm1-1-m'!$K50,'BNU-ESM'!$K50,CanESM2!$K50,CCSM4!$K50,'CNRM-CM5'!$K50,'CSIRO-Mk3-6-0'!$K50,'GFDL-ESM2M'!$K50,'GFDL-ESM2G'!$K50,'HadGEM2-ES'!$K50,'HadGEM2-CC'!$K50,inmcm4!$K50,'IPSL-CM5A-LR'!$K50,'IPSL-CM5A-MR'!$K50,'IPSL-MC5B-LR'!$K50,MIROC5!$K50,'MIROC-ESM'!$K50,'MIROC-ESM-CHEM'!$K50,'MRI-CGCM3'!$K50,'NorESM1-M'!$K50)</f>
        <v>120.40781149999999</v>
      </c>
      <c r="O51" s="10">
        <f>MIN('bcc-csm-1'!$L50,'bcc-csm1-1-m'!$L50,'BNU-ESM'!$L50,CanESM2!$L50,CCSM4!$L50,'CNRM-CM5'!$L50,'CSIRO-Mk3-6-0'!$L50,'GFDL-ESM2M'!$L50,'GFDL-ESM2G'!$L50,'HadGEM2-ES'!$L50,'HadGEM2-CC'!$L50,inmcm4!$L50,'IPSL-CM5A-LR'!$L50,'IPSL-CM5A-MR'!$L50,'IPSL-MC5B-LR'!$L50,MIROC5!$L50,'MIROC-ESM'!$L50,'MIROC-ESM-CHEM'!$L50,'MRI-CGCM3'!$L50,'NorESM1-M'!$L50)</f>
        <v>25.71255069</v>
      </c>
      <c r="P51" s="51">
        <f>MIN('bcc-csm-1'!$M50,'bcc-csm1-1-m'!$M50,'BNU-ESM'!$M50,CanESM2!$M50,CCSM4!$M50,'CNRM-CM5'!$M50,'CSIRO-Mk3-6-0'!$M50,'GFDL-ESM2M'!$M50,'GFDL-ESM2G'!$M50,'HadGEM2-ES'!$M50,'HadGEM2-CC'!$M50,inmcm4!$M50,'IPSL-CM5A-LR'!$M50,'IPSL-CM5A-MR'!$M50,'IPSL-MC5B-LR'!$M50,MIROC5!$M50,'MIROC-ESM'!$M50,'MIROC-ESM-CHEM'!$M50,'MRI-CGCM3'!$M50,'NorESM1-M'!$M50)</f>
        <v>1.0544591190000001E-2</v>
      </c>
      <c r="Q51" s="10">
        <f>MAX('bcc-csm-1'!$H50,'bcc-csm1-1-m'!$H50,'BNU-ESM'!$H50,CanESM2!$H50,CCSM4!$H50,'CNRM-CM5'!$H50,'CSIRO-Mk3-6-0'!$H50,'GFDL-ESM2M'!$H50,'GFDL-ESM2G'!$H50,'HadGEM2-ES'!$H50,'HadGEM2-CC'!$H50,inmcm4!$H50,'IPSL-CM5A-LR'!$H50,'IPSL-CM5A-MR'!$H50,'IPSL-MC5B-LR'!$H50,MIROC5!$H50,'MIROC-ESM'!$H50,'MIROC-ESM-CHEM'!$H50,'MRI-CGCM3'!$H50,'NorESM1-M'!$H50)</f>
        <v>339.35555110000001</v>
      </c>
      <c r="R51" s="10">
        <f>MAX('bcc-csm-1'!$I50,'bcc-csm1-1-m'!$I50,'BNU-ESM'!$I50,CanESM2!$I50,CCSM4!$I50,'CNRM-CM5'!$I50,'CSIRO-Mk3-6-0'!$I50,'GFDL-ESM2M'!$I50,'GFDL-ESM2G'!$I50,'HadGEM2-ES'!$I50,'HadGEM2-CC'!$I50,inmcm4!$I50,'IPSL-CM5A-LR'!$I50,'IPSL-CM5A-MR'!$I50,'IPSL-MC5B-LR'!$I50,MIROC5!$I50,'MIROC-ESM'!$I50,'MIROC-ESM-CHEM'!$I50,'MRI-CGCM3'!$I50,'NorESM1-M'!$I50)</f>
        <v>133.71903270000001</v>
      </c>
      <c r="S51" s="51">
        <f>MAX('bcc-csm-1'!$J50,'bcc-csm1-1-m'!$J50,'BNU-ESM'!$J50,CanESM2!$J50,CCSM4!$J50,'CNRM-CM5'!$J50,'CSIRO-Mk3-6-0'!$J50,'GFDL-ESM2M'!$J50,'GFDL-ESM2G'!$J50,'HadGEM2-ES'!$J50,'HadGEM2-CC'!$J50,inmcm4!$J50,'IPSL-CM5A-LR'!$J50,'IPSL-CM5A-MR'!$J50,'IPSL-MC5B-LR'!$J50,MIROC5!$J50,'MIROC-ESM'!$J50,'MIROC-ESM-CHEM'!$J50,'MRI-CGCM3'!$J50,'NorESM1-M'!$J50)</f>
        <v>0.24672175800000001</v>
      </c>
      <c r="T51" s="10">
        <f>MAX('bcc-csm-1'!$K50,'bcc-csm1-1-m'!$K50,'BNU-ESM'!$K50,CanESM2!$K50,CCSM4!$K50,'CNRM-CM5'!$K50,'CSIRO-Mk3-6-0'!$K50,'GFDL-ESM2M'!$K50,'GFDL-ESM2G'!$K50,'HadGEM2-ES'!$K50,'HadGEM2-CC'!$K50,inmcm4!$K50,'IPSL-CM5A-LR'!$K50,'IPSL-CM5A-MR'!$K50,'IPSL-MC5B-LR'!$K50,MIROC5!$K50,'MIROC-ESM'!$K50,'MIROC-ESM-CHEM'!$K50,'MRI-CGCM3'!$K50,'NorESM1-M'!$K50)</f>
        <v>542.71483250000006</v>
      </c>
      <c r="U51" s="10">
        <f>MAX('bcc-csm-1'!$L50,'bcc-csm1-1-m'!$L50,'BNU-ESM'!$L50,CanESM2!$L50,CCSM4!$L50,'CNRM-CM5'!$L50,'CSIRO-Mk3-6-0'!$L50,'GFDL-ESM2M'!$L50,'GFDL-ESM2G'!$L50,'HadGEM2-ES'!$L50,'HadGEM2-CC'!$L50,inmcm4!$L50,'IPSL-CM5A-LR'!$L50,'IPSL-CM5A-MR'!$L50,'IPSL-MC5B-LR'!$L50,MIROC5!$L50,'MIROC-ESM'!$L50,'MIROC-ESM-CHEM'!$L50,'MRI-CGCM3'!$L50,'NorESM1-M'!$L50)</f>
        <v>243.08523589999999</v>
      </c>
      <c r="V51" s="51">
        <f>MAX('bcc-csm-1'!$M50,'bcc-csm1-1-m'!$M50,'BNU-ESM'!$M50,CanESM2!$M50,CCSM4!$M50,'CNRM-CM5'!$M50,'CSIRO-Mk3-6-0'!$M50,'GFDL-ESM2M'!$M50,'GFDL-ESM2G'!$M50,'HadGEM2-ES'!$M50,'HadGEM2-CC'!$M50,inmcm4!$M50,'IPSL-CM5A-LR'!$M50,'IPSL-CM5A-MR'!$M50,'IPSL-MC5B-LR'!$M50,MIROC5!$M50,'MIROC-ESM'!$M50,'MIROC-ESM-CHEM'!$M50,'MRI-CGCM3'!$M50,'NorESM1-M'!$M50)</f>
        <v>0.41840063900000002</v>
      </c>
      <c r="W51" s="10">
        <f>STDEV('bcc-csm-1'!$H50,'bcc-csm1-1-m'!$H50,'BNU-ESM'!$H50,CanESM2!$H50,CCSM4!$H50,'CNRM-CM5'!$H50,'CSIRO-Mk3-6-0'!$H50,'GFDL-ESM2M'!$H50,'GFDL-ESM2G'!$H50,'HadGEM2-ES'!$H50,'HadGEM2-CC'!$H50,inmcm4!$H50,'IPSL-CM5A-LR'!$H50,'IPSL-CM5A-MR'!$H50,'IPSL-MC5B-LR'!$H50,MIROC5!$H50,'MIROC-ESM'!$H50,'MIROC-ESM-CHEM'!$H50,'MRI-CGCM3'!$H50,'NorESM1-M'!$H50)</f>
        <v>75.23819384884456</v>
      </c>
      <c r="X51" s="10">
        <f>STDEV('bcc-csm-1'!$I50,'bcc-csm1-1-m'!$I50,'BNU-ESM'!$I50,CanESM2!$I50,CCSM4!$I50,'CNRM-CM5'!$I50,'CSIRO-Mk3-6-0'!$I50,'GFDL-ESM2M'!$I50,'GFDL-ESM2G'!$I50,'HadGEM2-ES'!$I50,'HadGEM2-CC'!$I50,inmcm4!$I50,'IPSL-CM5A-LR'!$I50,'IPSL-CM5A-MR'!$I50,'IPSL-MC5B-LR'!$I50,MIROC5!$I50,'MIROC-ESM'!$I50,'MIROC-ESM-CHEM'!$I50,'MRI-CGCM3'!$I50,'NorESM1-M'!$I50)</f>
        <v>35.466156969261142</v>
      </c>
      <c r="Y51" s="51">
        <f>STDEV('bcc-csm-1'!$J50,'bcc-csm1-1-m'!$J50,'BNU-ESM'!$J50,CanESM2!$J50,CCSM4!$J50,'CNRM-CM5'!$J50,'CSIRO-Mk3-6-0'!$J50,'GFDL-ESM2M'!$J50,'GFDL-ESM2G'!$J50,'HadGEM2-ES'!$J50,'HadGEM2-CC'!$J50,inmcm4!$J50,'IPSL-CM5A-LR'!$J50,'IPSL-CM5A-MR'!$J50,'IPSL-MC5B-LR'!$J50,MIROC5!$J50,'MIROC-ESM'!$J50,'MIROC-ESM-CHEM'!$J50,'MRI-CGCM3'!$J50,'NorESM1-M'!$J50)</f>
        <v>7.09783272426186E-2</v>
      </c>
      <c r="Z51" s="10">
        <f>STDEV('bcc-csm-1'!$K50,'bcc-csm1-1-m'!$K50,'BNU-ESM'!$K50,CanESM2!$K50,CCSM4!$K50,'CNRM-CM5'!$K50,'CSIRO-Mk3-6-0'!$K50,'GFDL-ESM2M'!$K50,'GFDL-ESM2G'!$K50,'HadGEM2-ES'!$K50,'HadGEM2-CC'!$K50,inmcm4!$K50,'IPSL-CM5A-LR'!$K50,'IPSL-CM5A-MR'!$K50,'IPSL-MC5B-LR'!$K50,MIROC5!$K50,'MIROC-ESM'!$K50,'MIROC-ESM-CHEM'!$K50,'MRI-CGCM3'!$K50,'NorESM1-M'!$K50)</f>
        <v>127.05704919729374</v>
      </c>
      <c r="AA51" s="10">
        <f>STDEV('bcc-csm-1'!$L50,'bcc-csm1-1-m'!$L50,'BNU-ESM'!$L50,CanESM2!$L50,CCSM4!$L50,'CNRM-CM5'!$L50,'CSIRO-Mk3-6-0'!$L50,'GFDL-ESM2M'!$L50,'GFDL-ESM2G'!$L50,'HadGEM2-ES'!$L50,'HadGEM2-CC'!$L50,inmcm4!$L50,'IPSL-CM5A-LR'!$L50,'IPSL-CM5A-MR'!$L50,'IPSL-MC5B-LR'!$L50,MIROC5!$L50,'MIROC-ESM'!$L50,'MIROC-ESM-CHEM'!$L50,'MRI-CGCM3'!$L50,'NorESM1-M'!$L50)</f>
        <v>66.833958782068208</v>
      </c>
      <c r="AB51" s="51">
        <f>STDEV('bcc-csm-1'!$M50,'bcc-csm1-1-m'!$M50,'BNU-ESM'!$M50,CanESM2!$M50,CCSM4!$M50,'CNRM-CM5'!$M50,'CSIRO-Mk3-6-0'!$M50,'GFDL-ESM2M'!$M50,'GFDL-ESM2G'!$M50,'HadGEM2-ES'!$M50,'HadGEM2-CC'!$M50,inmcm4!$M50,'IPSL-CM5A-LR'!$M50,'IPSL-CM5A-MR'!$M50,'IPSL-MC5B-LR'!$M50,MIROC5!$M50,'MIROC-ESM'!$M50,'MIROC-ESM-CHEM'!$M50,'MRI-CGCM3'!$M50,'NorESM1-M'!$M50)</f>
        <v>0.1175123578013087</v>
      </c>
      <c r="AC51" s="10">
        <f t="shared" ref="AC51:AH51" si="116">E51-(3*W51)</f>
        <v>-15.827376746033679</v>
      </c>
      <c r="AD51" s="10">
        <f t="shared" si="116"/>
        <v>-31.233542531283447</v>
      </c>
      <c r="AE51" s="51">
        <f t="shared" si="116"/>
        <v>-0.10787243315185578</v>
      </c>
      <c r="AF51" s="10">
        <f t="shared" si="116"/>
        <v>-37.576192861881225</v>
      </c>
      <c r="AG51" s="10">
        <f t="shared" si="116"/>
        <v>-61.415429779704624</v>
      </c>
      <c r="AH51" s="54">
        <f t="shared" si="116"/>
        <v>-0.15500727921792612</v>
      </c>
      <c r="AI51" s="10">
        <f t="shared" ref="AI51:AN51" si="117">E51+(3*W51)</f>
        <v>435.60178634703368</v>
      </c>
      <c r="AJ51" s="10">
        <f t="shared" si="117"/>
        <v>181.56339928428343</v>
      </c>
      <c r="AK51" s="54">
        <f t="shared" si="117"/>
        <v>0.3179975303038558</v>
      </c>
      <c r="AL51" s="10">
        <f t="shared" si="117"/>
        <v>724.76610232188114</v>
      </c>
      <c r="AM51" s="10">
        <f t="shared" si="117"/>
        <v>339.5883229127046</v>
      </c>
      <c r="AN51" s="54">
        <f t="shared" si="117"/>
        <v>0.55006686758992607</v>
      </c>
      <c r="AO51" s="10">
        <f>AVERAGE('bcc-csm-1'!$E50,'bcc-csm1-1-m'!$E50,'BNU-ESM'!$E50,CanESM2!$E50,CCSM4!$E50,'CNRM-CM5'!$E50,'CSIRO-Mk3-6-0'!$E50,'GFDL-ESM2M'!$E50,'GFDL-ESM2G'!$E50,'HadGEM2-ES'!$E50,'HadGEM2-CC'!$E50,inmcm4!$E50,'IPSL-CM5A-LR'!$E50,'IPSL-CM5A-MR'!$E50,'IPSL-MC5B-LR'!$E50,MIROC5!$E50,'MIROC-ESM'!$E50,'MIROC-ESM-CHEM'!$E50,'MRI-CGCM3'!$E50,'NorESM1-M'!$E50)</f>
        <v>1822.6595690999998</v>
      </c>
      <c r="AP51" s="10">
        <f>AVERAGE('bcc-csm-1'!$F50,'bcc-csm1-1-m'!$F50,'BNU-ESM'!$F50,CanESM2!$F50,CCSM4!$F50,'CNRM-CM5'!$F50,'CSIRO-Mk3-6-0'!$F50,'GFDL-ESM2M'!$F50,'GFDL-ESM2G'!$F50,'HadGEM2-ES'!$F50,'HadGEM2-CC'!$F50,inmcm4!$F50,'IPSL-CM5A-LR'!$F50,'IPSL-CM5A-MR'!$F50,'IPSL-MC5B-LR'!$F50,MIROC5!$F50,'MIROC-ESM'!$F50,'MIROC-ESM-CHEM'!$F50,'MRI-CGCM3'!$F50,'NorESM1-M'!$F50)</f>
        <v>128.65551212899999</v>
      </c>
      <c r="AQ51" s="17">
        <f>AVERAGE('bcc-csm-1'!$G50,'bcc-csm1-1-m'!$G50,'BNU-ESM'!$G50,CanESM2!$G50,CCSM4!$G50,'CNRM-CM5'!$G50,'CSIRO-Mk3-6-0'!$G50,'GFDL-ESM2M'!$G50,'GFDL-ESM2G'!$G50,'HadGEM2-ES'!$G50,'HadGEM2-CC'!$G50,inmcm4!$G50,'IPSL-CM5A-LR'!$G50,'IPSL-CM5A-MR'!$G50,'IPSL-MC5B-LR'!$G50,MIROC5!$G50,'MIROC-ESM'!$G50,'MIROC-ESM-CHEM'!$G50,'MRI-CGCM3'!$G50,'NorESM1-M'!$G50)</f>
        <v>0.94471728708999991</v>
      </c>
      <c r="AR51" s="58">
        <f t="shared" si="82"/>
        <v>0.11515436473095135</v>
      </c>
      <c r="AS51" s="56">
        <f t="shared" si="83"/>
        <v>0.58423403033935928</v>
      </c>
      <c r="AT51" s="60">
        <f t="shared" si="84"/>
        <v>0.11121057062438519</v>
      </c>
      <c r="AU51" s="56">
        <f t="shared" si="85"/>
        <v>0.18851296235185691</v>
      </c>
      <c r="AV51" s="56">
        <f t="shared" si="86"/>
        <v>1.0810764674197648</v>
      </c>
      <c r="AW51" s="60">
        <f t="shared" si="87"/>
        <v>0.20908878972083636</v>
      </c>
    </row>
    <row r="52" spans="1:49" ht="12.75" x14ac:dyDescent="0.35">
      <c r="A52" s="7" t="str">
        <f>IF(AND(B52='bcc-csm-1'!C51, B52='bcc-csm1-1-m'!C51,B52='BNU-ESM'!C51, B52=CanESM2!C51, B52=CCSM4!C51, B52='CNRM-CM5'!C51, B52='CSIRO-Mk3-6-0'!C51, B52='GFDL-ESM2M'!C51, B52='GFDL-ESM2G'!C51, B52='HadGEM2-ES'!C51, B52='HadGEM2-CC'!C51, B52=inmcm4!C51, B52='IPSL-CM5A-LR'!C51, B52='IPSL-CM5A-MR'!C51, B52='IPSL-MC5B-LR'!C51, B52=MIROC5!C51, B52='MIROC-ESM'!C51, B52='MIROC-ESM-CHEM'!C51, B52='MRI-CGCM3'!C51, B52='NorESM1-M'!C51), "Yes", "No")</f>
        <v>Yes</v>
      </c>
      <c r="B52" s="7">
        <v>27095</v>
      </c>
      <c r="C52" s="7" t="str">
        <f>VLOOKUP(B52, 'County name'!$A$2:$B$89, 2, FALSE)</f>
        <v>Mille Lacs</v>
      </c>
      <c r="D52" s="8" t="s">
        <v>97</v>
      </c>
      <c r="E52" s="10">
        <f>AVERAGE('bcc-csm-1'!$H51,'bcc-csm1-1-m'!$H51,'BNU-ESM'!$H51,CanESM2!$H51,CCSM4!$H51,'CNRM-CM5'!$H51,'CSIRO-Mk3-6-0'!$H51,'GFDL-ESM2M'!$H51,'GFDL-ESM2G'!$H51,'HadGEM2-ES'!$H51,'HadGEM2-CC'!$H51,inmcm4!$H51,'IPSL-CM5A-LR'!$H51,'IPSL-CM5A-MR'!$H51,'IPSL-MC5B-LR'!$H51,MIROC5!$H51,'MIROC-ESM'!$H51,'MIROC-ESM-CHEM'!$H51,'MRI-CGCM3'!$H51,'NorESM1-M'!$H51)</f>
        <v>204.17068942650002</v>
      </c>
      <c r="F52" s="10">
        <f>AVERAGE('bcc-csm-1'!$I51,'bcc-csm1-1-m'!$I51,'BNU-ESM'!$I51,CanESM2!$I51,CCSM4!$I51,'CNRM-CM5'!$I51,'CSIRO-Mk3-6-0'!$I51,'GFDL-ESM2M'!$I51,'GFDL-ESM2G'!$I51,'HadGEM2-ES'!$I51,'HadGEM2-CC'!$I51,inmcm4!$I51,'IPSL-CM5A-LR'!$I51,'IPSL-CM5A-MR'!$I51,'IPSL-MC5B-LR'!$I51,MIROC5!$I51,'MIROC-ESM'!$I51,'MIROC-ESM-CHEM'!$I51,'MRI-CGCM3'!$I51,'NorESM1-M'!$I51)</f>
        <v>64.585965312999988</v>
      </c>
      <c r="G52" s="51">
        <f>AVERAGE('bcc-csm-1'!$J51,'bcc-csm1-1-m'!$J51,'BNU-ESM'!$J51,CanESM2!$J51,CCSM4!$J51,'CNRM-CM5'!$J51,'CSIRO-Mk3-6-0'!$J51,'GFDL-ESM2M'!$J51,'GFDL-ESM2G'!$J51,'HadGEM2-ES'!$J51,'HadGEM2-CC'!$J51,inmcm4!$J51,'IPSL-CM5A-LR'!$J51,'IPSL-CM5A-MR'!$J51,'IPSL-MC5B-LR'!$J51,MIROC5!$J51,'MIROC-ESM'!$J51,'MIROC-ESM-CHEM'!$J51,'MRI-CGCM3'!$J51,'NorESM1-M'!$J51)</f>
        <v>9.5541804386499979E-2</v>
      </c>
      <c r="H52" s="10">
        <f>AVERAGE('bcc-csm-1'!$K51,'bcc-csm1-1-m'!$K51,'BNU-ESM'!$K51,CanESM2!$K51,CCSM4!$K51,'CNRM-CM5'!$K51,'CSIRO-Mk3-6-0'!$K51,'GFDL-ESM2M'!$K51,'GFDL-ESM2G'!$K51,'HadGEM2-ES'!$K51,'HadGEM2-CC'!$K51,inmcm4!$K51,'IPSL-CM5A-LR'!$K51,'IPSL-CM5A-MR'!$K51,'IPSL-MC5B-LR'!$K51,MIROC5!$K51,'MIROC-ESM'!$K51,'MIROC-ESM-CHEM'!$K51,'MRI-CGCM3'!$K51,'NorESM1-M'!$K51)</f>
        <v>335.12235854000005</v>
      </c>
      <c r="I52" s="10">
        <f>AVERAGE('bcc-csm-1'!$L51,'bcc-csm1-1-m'!$L51,'BNU-ESM'!$L51,CanESM2!$L51,CCSM4!$L51,'CNRM-CM5'!$L51,'CSIRO-Mk3-6-0'!$L51,'GFDL-ESM2M'!$L51,'GFDL-ESM2G'!$L51,'HadGEM2-ES'!$L51,'HadGEM2-CC'!$L51,inmcm4!$L51,'IPSL-CM5A-LR'!$L51,'IPSL-CM5A-MR'!$L51,'IPSL-MC5B-LR'!$L51,MIROC5!$L51,'MIROC-ESM'!$L51,'MIROC-ESM-CHEM'!$L51,'MRI-CGCM3'!$L51,'NorESM1-M'!$L51)</f>
        <v>120.663122566</v>
      </c>
      <c r="J52" s="51">
        <f>AVERAGE('bcc-csm-1'!$M51,'bcc-csm1-1-m'!$M51,'BNU-ESM'!$M51,CanESM2!$M51,CCSM4!$M51,'CNRM-CM5'!$M51,'CSIRO-Mk3-6-0'!$M51,'GFDL-ESM2M'!$M51,'GFDL-ESM2G'!$M51,'HadGEM2-ES'!$M51,'HadGEM2-CC'!$M51,inmcm4!$M51,'IPSL-CM5A-LR'!$M51,'IPSL-CM5A-MR'!$M51,'IPSL-MC5B-LR'!$M51,MIROC5!$M51,'MIROC-ESM'!$M51,'MIROC-ESM-CHEM'!$M51,'MRI-CGCM3'!$M51,'NorESM1-M'!$M51)</f>
        <v>0.17896373943899996</v>
      </c>
      <c r="K52" s="10">
        <f>MIN('bcc-csm-1'!$H51,'bcc-csm1-1-m'!$H51,'BNU-ESM'!$H51,CanESM2!$H51,CCSM4!$H51,'CNRM-CM5'!$H51,'CSIRO-Mk3-6-0'!$H51,'GFDL-ESM2M'!$H51,'GFDL-ESM2G'!$H51,'HadGEM2-ES'!$H51,'HadGEM2-CC'!$H51,inmcm4!$H51,'IPSL-CM5A-LR'!$H51,'IPSL-CM5A-MR'!$H51,'IPSL-MC5B-LR'!$H51,MIROC5!$H51,'MIROC-ESM'!$H51,'MIROC-ESM-CHEM'!$H51,'MRI-CGCM3'!$H51,'NorESM1-M'!$H51)</f>
        <v>38.239327529999997</v>
      </c>
      <c r="L52" s="10">
        <f>MIN('bcc-csm-1'!$I51,'bcc-csm1-1-m'!$I51,'BNU-ESM'!$I51,CanESM2!$I51,CCSM4!$I51,'CNRM-CM5'!$I51,'CSIRO-Mk3-6-0'!$I51,'GFDL-ESM2M'!$I51,'GFDL-ESM2G'!$I51,'HadGEM2-ES'!$I51,'HadGEM2-CC'!$I51,inmcm4!$I51,'IPSL-CM5A-LR'!$I51,'IPSL-CM5A-MR'!$I51,'IPSL-MC5B-LR'!$I51,MIROC5!$I51,'MIROC-ESM'!$I51,'MIROC-ESM-CHEM'!$I51,'MRI-CGCM3'!$I51,'NorESM1-M'!$I51)</f>
        <v>-14.2812479</v>
      </c>
      <c r="M52" s="51">
        <f>MIN('bcc-csm-1'!$J51,'bcc-csm1-1-m'!$J51,'BNU-ESM'!$J51,CanESM2!$J51,CCSM4!$J51,'CNRM-CM5'!$J51,'CSIRO-Mk3-6-0'!$J51,'GFDL-ESM2M'!$J51,'GFDL-ESM2G'!$J51,'HadGEM2-ES'!$J51,'HadGEM2-CC'!$J51,inmcm4!$J51,'IPSL-CM5A-LR'!$J51,'IPSL-CM5A-MR'!$J51,'IPSL-MC5B-LR'!$J51,MIROC5!$J51,'MIROC-ESM'!$J51,'MIROC-ESM-CHEM'!$J51,'MRI-CGCM3'!$J51,'NorESM1-M'!$J51)</f>
        <v>-6.7626748309999998E-2</v>
      </c>
      <c r="N52" s="10">
        <f>MIN('bcc-csm-1'!$K51,'bcc-csm1-1-m'!$K51,'BNU-ESM'!$K51,CanESM2!$K51,CCSM4!$K51,'CNRM-CM5'!$K51,'CSIRO-Mk3-6-0'!$K51,'GFDL-ESM2M'!$K51,'GFDL-ESM2G'!$K51,'HadGEM2-ES'!$K51,'HadGEM2-CC'!$K51,inmcm4!$K51,'IPSL-CM5A-LR'!$K51,'IPSL-CM5A-MR'!$K51,'IPSL-MC5B-LR'!$K51,MIROC5!$K51,'MIROC-ESM'!$K51,'MIROC-ESM-CHEM'!$K51,'MRI-CGCM3'!$K51,'NorESM1-M'!$K51)</f>
        <v>125.6185851</v>
      </c>
      <c r="O52" s="10">
        <f>MIN('bcc-csm-1'!$L51,'bcc-csm1-1-m'!$L51,'BNU-ESM'!$L51,CanESM2!$L51,CCSM4!$L51,'CNRM-CM5'!$L51,'CSIRO-Mk3-6-0'!$L51,'GFDL-ESM2M'!$L51,'GFDL-ESM2G'!$L51,'HadGEM2-ES'!$L51,'HadGEM2-CC'!$L51,inmcm4!$L51,'IPSL-CM5A-LR'!$L51,'IPSL-CM5A-MR'!$L51,'IPSL-MC5B-LR'!$L51,MIROC5!$L51,'MIROC-ESM'!$L51,'MIROC-ESM-CHEM'!$L51,'MRI-CGCM3'!$L51,'NorESM1-M'!$L51)</f>
        <v>15.856941600000001</v>
      </c>
      <c r="P52" s="51">
        <f>MIN('bcc-csm-1'!$M51,'bcc-csm1-1-m'!$M51,'BNU-ESM'!$M51,CanESM2!$M51,CCSM4!$M51,'CNRM-CM5'!$M51,'CSIRO-Mk3-6-0'!$M51,'GFDL-ESM2M'!$M51,'GFDL-ESM2G'!$M51,'HadGEM2-ES'!$M51,'HadGEM2-CC'!$M51,inmcm4!$M51,'IPSL-CM5A-LR'!$M51,'IPSL-CM5A-MR'!$M51,'IPSL-MC5B-LR'!$M51,MIROC5!$M51,'MIROC-ESM'!$M51,'MIROC-ESM-CHEM'!$M51,'MRI-CGCM3'!$M51,'NorESM1-M'!$M51)</f>
        <v>4.7959970299999996E-3</v>
      </c>
      <c r="Q52" s="10">
        <f>MAX('bcc-csm-1'!$H51,'bcc-csm1-1-m'!$H51,'BNU-ESM'!$H51,CanESM2!$H51,CCSM4!$H51,'CNRM-CM5'!$H51,'CSIRO-Mk3-6-0'!$H51,'GFDL-ESM2M'!$H51,'GFDL-ESM2G'!$H51,'HadGEM2-ES'!$H51,'HadGEM2-CC'!$H51,inmcm4!$H51,'IPSL-CM5A-LR'!$H51,'IPSL-CM5A-MR'!$H51,'IPSL-MC5B-LR'!$H51,MIROC5!$H51,'MIROC-ESM'!$H51,'MIROC-ESM-CHEM'!$H51,'MRI-CGCM3'!$H51,'NorESM1-M'!$H51)</f>
        <v>326.69903479999999</v>
      </c>
      <c r="R52" s="10">
        <f>MAX('bcc-csm-1'!$I51,'bcc-csm1-1-m'!$I51,'BNU-ESM'!$I51,CanESM2!$I51,CCSM4!$I51,'CNRM-CM5'!$I51,'CSIRO-Mk3-6-0'!$I51,'GFDL-ESM2M'!$I51,'GFDL-ESM2G'!$I51,'HadGEM2-ES'!$I51,'HadGEM2-CC'!$I51,inmcm4!$I51,'IPSL-CM5A-LR'!$I51,'IPSL-CM5A-MR'!$I51,'IPSL-MC5B-LR'!$I51,MIROC5!$I51,'MIROC-ESM'!$I51,'MIROC-ESM-CHEM'!$I51,'MRI-CGCM3'!$I51,'NorESM1-M'!$I51)</f>
        <v>120.8323699</v>
      </c>
      <c r="S52" s="51">
        <f>MAX('bcc-csm-1'!$J51,'bcc-csm1-1-m'!$J51,'BNU-ESM'!$J51,CanESM2!$J51,CCSM4!$J51,'CNRM-CM5'!$J51,'CSIRO-Mk3-6-0'!$J51,'GFDL-ESM2M'!$J51,'GFDL-ESM2G'!$J51,'HadGEM2-ES'!$J51,'HadGEM2-CC'!$J51,inmcm4!$J51,'IPSL-CM5A-LR'!$J51,'IPSL-CM5A-MR'!$J51,'IPSL-MC5B-LR'!$J51,MIROC5!$J51,'MIROC-ESM'!$J51,'MIROC-ESM-CHEM'!$J51,'MRI-CGCM3'!$J51,'NorESM1-M'!$J51)</f>
        <v>0.21825089610000001</v>
      </c>
      <c r="T52" s="10">
        <f>MAX('bcc-csm-1'!$K51,'bcc-csm1-1-m'!$K51,'BNU-ESM'!$K51,CanESM2!$K51,CCSM4!$K51,'CNRM-CM5'!$K51,'CSIRO-Mk3-6-0'!$K51,'GFDL-ESM2M'!$K51,'GFDL-ESM2G'!$K51,'HadGEM2-ES'!$K51,'HadGEM2-CC'!$K51,inmcm4!$K51,'IPSL-CM5A-LR'!$K51,'IPSL-CM5A-MR'!$K51,'IPSL-MC5B-LR'!$K51,MIROC5!$K51,'MIROC-ESM'!$K51,'MIROC-ESM-CHEM'!$K51,'MRI-CGCM3'!$K51,'NorESM1-M'!$K51)</f>
        <v>538.45938060000003</v>
      </c>
      <c r="U52" s="10">
        <f>MAX('bcc-csm-1'!$L51,'bcc-csm1-1-m'!$L51,'BNU-ESM'!$L51,CanESM2!$L51,CCSM4!$L51,'CNRM-CM5'!$L51,'CSIRO-Mk3-6-0'!$L51,'GFDL-ESM2M'!$L51,'GFDL-ESM2G'!$L51,'HadGEM2-ES'!$L51,'HadGEM2-CC'!$L51,inmcm4!$L51,'IPSL-CM5A-LR'!$L51,'IPSL-CM5A-MR'!$L51,'IPSL-MC5B-LR'!$L51,MIROC5!$L51,'MIROC-ESM'!$L51,'MIROC-ESM-CHEM'!$L51,'MRI-CGCM3'!$L51,'NorESM1-M'!$L51)</f>
        <v>221.85023390000001</v>
      </c>
      <c r="V52" s="51">
        <f>MAX('bcc-csm-1'!$M51,'bcc-csm1-1-m'!$M51,'BNU-ESM'!$M51,CanESM2!$M51,CCSM4!$M51,'CNRM-CM5'!$M51,'CSIRO-Mk3-6-0'!$M51,'GFDL-ESM2M'!$M51,'GFDL-ESM2G'!$M51,'HadGEM2-ES'!$M51,'HadGEM2-CC'!$M51,inmcm4!$M51,'IPSL-CM5A-LR'!$M51,'IPSL-CM5A-MR'!$M51,'IPSL-MC5B-LR'!$M51,MIROC5!$M51,'MIROC-ESM'!$M51,'MIROC-ESM-CHEM'!$M51,'MRI-CGCM3'!$M51,'NorESM1-M'!$M51)</f>
        <v>0.39425895979999998</v>
      </c>
      <c r="W52" s="10">
        <f>STDEV('bcc-csm-1'!$H51,'bcc-csm1-1-m'!$H51,'BNU-ESM'!$H51,CanESM2!$H51,CCSM4!$H51,'CNRM-CM5'!$H51,'CSIRO-Mk3-6-0'!$H51,'GFDL-ESM2M'!$H51,'GFDL-ESM2G'!$H51,'HadGEM2-ES'!$H51,'HadGEM2-CC'!$H51,inmcm4!$H51,'IPSL-CM5A-LR'!$H51,'IPSL-CM5A-MR'!$H51,'IPSL-MC5B-LR'!$H51,MIROC5!$H51,'MIROC-ESM'!$H51,'MIROC-ESM-CHEM'!$H51,'MRI-CGCM3'!$H51,'NorESM1-M'!$H51)</f>
        <v>77.787556487202494</v>
      </c>
      <c r="X52" s="10">
        <f>STDEV('bcc-csm-1'!$I51,'bcc-csm1-1-m'!$I51,'BNU-ESM'!$I51,CanESM2!$I51,CCSM4!$I51,'CNRM-CM5'!$I51,'CSIRO-Mk3-6-0'!$I51,'GFDL-ESM2M'!$I51,'GFDL-ESM2G'!$I51,'HadGEM2-ES'!$I51,'HadGEM2-CC'!$I51,inmcm4!$I51,'IPSL-CM5A-LR'!$I51,'IPSL-CM5A-MR'!$I51,'IPSL-MC5B-LR'!$I51,MIROC5!$I51,'MIROC-ESM'!$I51,'MIROC-ESM-CHEM'!$I51,'MRI-CGCM3'!$I51,'NorESM1-M'!$I51)</f>
        <v>32.2476247731013</v>
      </c>
      <c r="Y52" s="51">
        <f>STDEV('bcc-csm-1'!$J51,'bcc-csm1-1-m'!$J51,'BNU-ESM'!$J51,CanESM2!$J51,CCSM4!$J51,'CNRM-CM5'!$J51,'CSIRO-Mk3-6-0'!$J51,'GFDL-ESM2M'!$J51,'GFDL-ESM2G'!$J51,'HadGEM2-ES'!$J51,'HadGEM2-CC'!$J51,inmcm4!$J51,'IPSL-CM5A-LR'!$J51,'IPSL-CM5A-MR'!$J51,'IPSL-MC5B-LR'!$J51,MIROC5!$J51,'MIROC-ESM'!$J51,'MIROC-ESM-CHEM'!$J51,'MRI-CGCM3'!$J51,'NorESM1-M'!$J51)</f>
        <v>6.5418831456439439E-2</v>
      </c>
      <c r="Z52" s="10">
        <f>STDEV('bcc-csm-1'!$K51,'bcc-csm1-1-m'!$K51,'BNU-ESM'!$K51,CanESM2!$K51,CCSM4!$K51,'CNRM-CM5'!$K51,'CSIRO-Mk3-6-0'!$K51,'GFDL-ESM2M'!$K51,'GFDL-ESM2G'!$K51,'HadGEM2-ES'!$K51,'HadGEM2-CC'!$K51,inmcm4!$K51,'IPSL-CM5A-LR'!$K51,'IPSL-CM5A-MR'!$K51,'IPSL-MC5B-LR'!$K51,MIROC5!$K51,'MIROC-ESM'!$K51,'MIROC-ESM-CHEM'!$K51,'MRI-CGCM3'!$K51,'NorESM1-M'!$K51)</f>
        <v>125.0930194098995</v>
      </c>
      <c r="AA52" s="10">
        <f>STDEV('bcc-csm-1'!$L51,'bcc-csm1-1-m'!$L51,'BNU-ESM'!$L51,CanESM2!$L51,CCSM4!$L51,'CNRM-CM5'!$L51,'CSIRO-Mk3-6-0'!$L51,'GFDL-ESM2M'!$L51,'GFDL-ESM2G'!$L51,'HadGEM2-ES'!$L51,'HadGEM2-CC'!$L51,inmcm4!$L51,'IPSL-CM5A-LR'!$L51,'IPSL-CM5A-MR'!$L51,'IPSL-MC5B-LR'!$L51,MIROC5!$L51,'MIROC-ESM'!$L51,'MIROC-ESM-CHEM'!$L51,'MRI-CGCM3'!$L51,'NorESM1-M'!$L51)</f>
        <v>63.913688203264783</v>
      </c>
      <c r="AB52" s="51">
        <f>STDEV('bcc-csm-1'!$M51,'bcc-csm1-1-m'!$M51,'BNU-ESM'!$M51,CanESM2!$M51,CCSM4!$M51,'CNRM-CM5'!$M51,'CSIRO-Mk3-6-0'!$M51,'GFDL-ESM2M'!$M51,'GFDL-ESM2G'!$M51,'HadGEM2-ES'!$M51,'HadGEM2-CC'!$M51,inmcm4!$M51,'IPSL-CM5A-LR'!$M51,'IPSL-CM5A-MR'!$M51,'IPSL-MC5B-LR'!$M51,MIROC5!$M51,'MIROC-ESM'!$M51,'MIROC-ESM-CHEM'!$M51,'MRI-CGCM3'!$M51,'NorESM1-M'!$M51)</f>
        <v>0.11095233493251147</v>
      </c>
      <c r="AC52" s="10">
        <f t="shared" ref="AC52:AH52" si="118">E52-(3*W52)</f>
        <v>-29.191980035107463</v>
      </c>
      <c r="AD52" s="10">
        <f t="shared" si="118"/>
        <v>-32.156909006303906</v>
      </c>
      <c r="AE52" s="51">
        <f t="shared" si="118"/>
        <v>-0.10071468998281832</v>
      </c>
      <c r="AF52" s="10">
        <f t="shared" si="118"/>
        <v>-40.156699689698428</v>
      </c>
      <c r="AG52" s="10">
        <f t="shared" si="118"/>
        <v>-71.077942043794366</v>
      </c>
      <c r="AH52" s="54">
        <f t="shared" si="118"/>
        <v>-0.15389326535853448</v>
      </c>
      <c r="AI52" s="10">
        <f t="shared" ref="AI52:AN52" si="119">E52+(3*W52)</f>
        <v>437.5333588881075</v>
      </c>
      <c r="AJ52" s="10">
        <f t="shared" si="119"/>
        <v>161.32883963230387</v>
      </c>
      <c r="AK52" s="54">
        <f t="shared" si="119"/>
        <v>0.29179829875581831</v>
      </c>
      <c r="AL52" s="10">
        <f t="shared" si="119"/>
        <v>710.40141676969847</v>
      </c>
      <c r="AM52" s="10">
        <f t="shared" si="119"/>
        <v>312.40418717579439</v>
      </c>
      <c r="AN52" s="54">
        <f t="shared" si="119"/>
        <v>0.51182074423653434</v>
      </c>
      <c r="AO52" s="10">
        <f>AVERAGE('bcc-csm-1'!$E51,'bcc-csm1-1-m'!$E51,'BNU-ESM'!$E51,CanESM2!$E51,CCSM4!$E51,'CNRM-CM5'!$E51,'CSIRO-Mk3-6-0'!$E51,'GFDL-ESM2M'!$E51,'GFDL-ESM2G'!$E51,'HadGEM2-ES'!$E51,'HadGEM2-CC'!$E51,inmcm4!$E51,'IPSL-CM5A-LR'!$E51,'IPSL-CM5A-MR'!$E51,'IPSL-MC5B-LR'!$E51,MIROC5!$E51,'MIROC-ESM'!$E51,'MIROC-ESM-CHEM'!$E51,'MRI-CGCM3'!$E51,'NorESM1-M'!$E51)</f>
        <v>1638.7235593500002</v>
      </c>
      <c r="AP52" s="10">
        <f>AVERAGE('bcc-csm-1'!$F51,'bcc-csm1-1-m'!$F51,'BNU-ESM'!$F51,CanESM2!$F51,CCSM4!$F51,'CNRM-CM5'!$F51,'CSIRO-Mk3-6-0'!$F51,'GFDL-ESM2M'!$F51,'GFDL-ESM2G'!$F51,'HadGEM2-ES'!$F51,'HadGEM2-CC'!$F51,inmcm4!$F51,'IPSL-CM5A-LR'!$F51,'IPSL-CM5A-MR'!$F51,'IPSL-MC5B-LR'!$F51,MIROC5!$F51,'MIROC-ESM'!$F51,'MIROC-ESM-CHEM'!$F51,'MRI-CGCM3'!$F51,'NorESM1-M'!$F51)</f>
        <v>103.85562651899997</v>
      </c>
      <c r="AQ52" s="17">
        <f>AVERAGE('bcc-csm-1'!$G51,'bcc-csm1-1-m'!$G51,'BNU-ESM'!$G51,CanESM2!$G51,CCSM4!$G51,'CNRM-CM5'!$G51,'CSIRO-Mk3-6-0'!$G51,'GFDL-ESM2M'!$G51,'GFDL-ESM2G'!$G51,'HadGEM2-ES'!$G51,'HadGEM2-CC'!$G51,inmcm4!$G51,'IPSL-CM5A-LR'!$G51,'IPSL-CM5A-MR'!$G51,'IPSL-MC5B-LR'!$G51,MIROC5!$G51,'MIROC-ESM'!$G51,'MIROC-ESM-CHEM'!$G51,'MRI-CGCM3'!$G51,'NorESM1-M'!$G51)</f>
        <v>0.86609543593500005</v>
      </c>
      <c r="AR52" s="58">
        <f t="shared" si="82"/>
        <v>0.12459129440201881</v>
      </c>
      <c r="AS52" s="56">
        <f t="shared" si="83"/>
        <v>0.62188219818003065</v>
      </c>
      <c r="AT52" s="60">
        <f t="shared" si="84"/>
        <v>0.11031325235348582</v>
      </c>
      <c r="AU52" s="56">
        <f t="shared" si="85"/>
        <v>0.20450206908169816</v>
      </c>
      <c r="AV52" s="56">
        <f t="shared" si="86"/>
        <v>1.161835199597252</v>
      </c>
      <c r="AW52" s="60">
        <f t="shared" si="87"/>
        <v>0.20663281667775824</v>
      </c>
    </row>
    <row r="53" spans="1:49" ht="12.75" x14ac:dyDescent="0.35">
      <c r="A53" s="7" t="str">
        <f>IF(AND(B53='bcc-csm-1'!C52, B53='bcc-csm1-1-m'!C52,B53='BNU-ESM'!C52, B53=CanESM2!C52, B53=CCSM4!C52, B53='CNRM-CM5'!C52, B53='CSIRO-Mk3-6-0'!C52, B53='GFDL-ESM2M'!C52, B53='GFDL-ESM2G'!C52, B53='HadGEM2-ES'!C52, B53='HadGEM2-CC'!C52, B53=inmcm4!C52, B53='IPSL-CM5A-LR'!C52, B53='IPSL-CM5A-MR'!C52, B53='IPSL-MC5B-LR'!C52, B53=MIROC5!C52, B53='MIROC-ESM'!C52, B53='MIROC-ESM-CHEM'!C52, B53='MRI-CGCM3'!C52, B53='NorESM1-M'!C52), "Yes", "No")</f>
        <v>Yes</v>
      </c>
      <c r="B53" s="7">
        <v>27097</v>
      </c>
      <c r="C53" s="7" t="str">
        <f>VLOOKUP(B53, 'County name'!$A$2:$B$89, 2, FALSE)</f>
        <v>Morrison</v>
      </c>
      <c r="D53" s="8" t="s">
        <v>97</v>
      </c>
      <c r="E53" s="10">
        <f>AVERAGE('bcc-csm-1'!$H52,'bcc-csm1-1-m'!$H52,'BNU-ESM'!$H52,CanESM2!$H52,CCSM4!$H52,'CNRM-CM5'!$H52,'CSIRO-Mk3-6-0'!$H52,'GFDL-ESM2M'!$H52,'GFDL-ESM2G'!$H52,'HadGEM2-ES'!$H52,'HadGEM2-CC'!$H52,inmcm4!$H52,'IPSL-CM5A-LR'!$H52,'IPSL-CM5A-MR'!$H52,'IPSL-MC5B-LR'!$H52,MIROC5!$H52,'MIROC-ESM'!$H52,'MIROC-ESM-CHEM'!$H52,'MRI-CGCM3'!$H52,'NorESM1-M'!$H52)</f>
        <v>201.19858253699999</v>
      </c>
      <c r="F53" s="10">
        <f>AVERAGE('bcc-csm-1'!$I52,'bcc-csm1-1-m'!$I52,'BNU-ESM'!$I52,CanESM2!$I52,CCSM4!$I52,'CNRM-CM5'!$I52,'CSIRO-Mk3-6-0'!$I52,'GFDL-ESM2M'!$I52,'GFDL-ESM2G'!$I52,'HadGEM2-ES'!$I52,'HadGEM2-CC'!$I52,inmcm4!$I52,'IPSL-CM5A-LR'!$I52,'IPSL-CM5A-MR'!$I52,'IPSL-MC5B-LR'!$I52,MIROC5!$I52,'MIROC-ESM'!$I52,'MIROC-ESM-CHEM'!$I52,'MRI-CGCM3'!$I52,'NorESM1-M'!$I52)</f>
        <v>65.749300207999994</v>
      </c>
      <c r="G53" s="51">
        <f>AVERAGE('bcc-csm-1'!$J52,'bcc-csm1-1-m'!$J52,'BNU-ESM'!$J52,CanESM2!$J52,CCSM4!$J52,'CNRM-CM5'!$J52,'CSIRO-Mk3-6-0'!$J52,'GFDL-ESM2M'!$J52,'GFDL-ESM2G'!$J52,'HadGEM2-ES'!$J52,'HadGEM2-CC'!$J52,inmcm4!$J52,'IPSL-CM5A-LR'!$J52,'IPSL-CM5A-MR'!$J52,'IPSL-MC5B-LR'!$J52,MIROC5!$J52,'MIROC-ESM'!$J52,'MIROC-ESM-CHEM'!$J52,'MRI-CGCM3'!$J52,'NorESM1-M'!$J52)</f>
        <v>9.3797055064999996E-2</v>
      </c>
      <c r="H53" s="10">
        <f>AVERAGE('bcc-csm-1'!$K52,'bcc-csm1-1-m'!$K52,'BNU-ESM'!$K52,CanESM2!$K52,CCSM4!$K52,'CNRM-CM5'!$K52,'CSIRO-Mk3-6-0'!$K52,'GFDL-ESM2M'!$K52,'GFDL-ESM2G'!$K52,'HadGEM2-ES'!$K52,'HadGEM2-CC'!$K52,inmcm4!$K52,'IPSL-CM5A-LR'!$K52,'IPSL-CM5A-MR'!$K52,'IPSL-MC5B-LR'!$K52,MIROC5!$K52,'MIROC-ESM'!$K52,'MIROC-ESM-CHEM'!$K52,'MRI-CGCM3'!$K52,'NorESM1-M'!$K52)</f>
        <v>329.77436464000004</v>
      </c>
      <c r="I53" s="10">
        <f>AVERAGE('bcc-csm-1'!$L52,'bcc-csm1-1-m'!$L52,'BNU-ESM'!$L52,CanESM2!$L52,CCSM4!$L52,'CNRM-CM5'!$L52,'CSIRO-Mk3-6-0'!$L52,'GFDL-ESM2M'!$L52,'GFDL-ESM2G'!$L52,'HadGEM2-ES'!$L52,'HadGEM2-CC'!$L52,inmcm4!$L52,'IPSL-CM5A-LR'!$L52,'IPSL-CM5A-MR'!$L52,'IPSL-MC5B-LR'!$L52,MIROC5!$L52,'MIROC-ESM'!$L52,'MIROC-ESM-CHEM'!$L52,'MRI-CGCM3'!$L52,'NorESM1-M'!$L52)</f>
        <v>120.414948684</v>
      </c>
      <c r="J53" s="51">
        <f>AVERAGE('bcc-csm-1'!$M52,'bcc-csm1-1-m'!$M52,'BNU-ESM'!$M52,CanESM2!$M52,CCSM4!$M52,'CNRM-CM5'!$M52,'CSIRO-Mk3-6-0'!$M52,'GFDL-ESM2M'!$M52,'GFDL-ESM2G'!$M52,'HadGEM2-ES'!$M52,'HadGEM2-CC'!$M52,inmcm4!$M52,'IPSL-CM5A-LR'!$M52,'IPSL-CM5A-MR'!$M52,'IPSL-MC5B-LR'!$M52,MIROC5!$M52,'MIROC-ESM'!$M52,'MIROC-ESM-CHEM'!$M52,'MRI-CGCM3'!$M52,'NorESM1-M'!$M52)</f>
        <v>0.17711268814962003</v>
      </c>
      <c r="K53" s="10">
        <f>MIN('bcc-csm-1'!$H52,'bcc-csm1-1-m'!$H52,'BNU-ESM'!$H52,CanESM2!$H52,CCSM4!$H52,'CNRM-CM5'!$H52,'CSIRO-Mk3-6-0'!$H52,'GFDL-ESM2M'!$H52,'GFDL-ESM2G'!$H52,'HadGEM2-ES'!$H52,'HadGEM2-CC'!$H52,inmcm4!$H52,'IPSL-CM5A-LR'!$H52,'IPSL-CM5A-MR'!$H52,'IPSL-MC5B-LR'!$H52,MIROC5!$H52,'MIROC-ESM'!$H52,'MIROC-ESM-CHEM'!$H52,'MRI-CGCM3'!$H52,'NorESM1-M'!$H52)</f>
        <v>28.17726206</v>
      </c>
      <c r="L53" s="10">
        <f>MIN('bcc-csm-1'!$I52,'bcc-csm1-1-m'!$I52,'BNU-ESM'!$I52,CanESM2!$I52,CCSM4!$I52,'CNRM-CM5'!$I52,'CSIRO-Mk3-6-0'!$I52,'GFDL-ESM2M'!$I52,'GFDL-ESM2G'!$I52,'HadGEM2-ES'!$I52,'HadGEM2-CC'!$I52,inmcm4!$I52,'IPSL-CM5A-LR'!$I52,'IPSL-CM5A-MR'!$I52,'IPSL-MC5B-LR'!$I52,MIROC5!$I52,'MIROC-ESM'!$I52,'MIROC-ESM-CHEM'!$I52,'MRI-CGCM3'!$I52,'NorESM1-M'!$I52)</f>
        <v>-15.02240143</v>
      </c>
      <c r="M53" s="51">
        <f>MIN('bcc-csm-1'!$J52,'bcc-csm1-1-m'!$J52,'BNU-ESM'!$J52,CanESM2!$J52,CCSM4!$J52,'CNRM-CM5'!$J52,'CSIRO-Mk3-6-0'!$J52,'GFDL-ESM2M'!$J52,'GFDL-ESM2G'!$J52,'HadGEM2-ES'!$J52,'HadGEM2-CC'!$J52,inmcm4!$J52,'IPSL-CM5A-LR'!$J52,'IPSL-CM5A-MR'!$J52,'IPSL-MC5B-LR'!$J52,MIROC5!$J52,'MIROC-ESM'!$J52,'MIROC-ESM-CHEM'!$J52,'MRI-CGCM3'!$J52,'NorESM1-M'!$J52)</f>
        <v>-7.6710153690000005E-2</v>
      </c>
      <c r="N53" s="10">
        <f>MIN('bcc-csm-1'!$K52,'bcc-csm1-1-m'!$K52,'BNU-ESM'!$K52,CanESM2!$K52,CCSM4!$K52,'CNRM-CM5'!$K52,'CSIRO-Mk3-6-0'!$K52,'GFDL-ESM2M'!$K52,'GFDL-ESM2G'!$K52,'HadGEM2-ES'!$K52,'HadGEM2-CC'!$K52,inmcm4!$K52,'IPSL-CM5A-LR'!$K52,'IPSL-CM5A-MR'!$K52,'IPSL-MC5B-LR'!$K52,MIROC5!$K52,'MIROC-ESM'!$K52,'MIROC-ESM-CHEM'!$K52,'MRI-CGCM3'!$K52,'NorESM1-M'!$K52)</f>
        <v>118.8445317</v>
      </c>
      <c r="O53" s="10">
        <f>MIN('bcc-csm-1'!$L52,'bcc-csm1-1-m'!$L52,'BNU-ESM'!$L52,CanESM2!$L52,CCSM4!$L52,'CNRM-CM5'!$L52,'CSIRO-Mk3-6-0'!$L52,'GFDL-ESM2M'!$L52,'GFDL-ESM2G'!$L52,'HadGEM2-ES'!$L52,'HadGEM2-CC'!$L52,inmcm4!$L52,'IPSL-CM5A-LR'!$L52,'IPSL-CM5A-MR'!$L52,'IPSL-MC5B-LR'!$L52,MIROC5!$L52,'MIROC-ESM'!$L52,'MIROC-ESM-CHEM'!$L52,'MRI-CGCM3'!$L52,'NorESM1-M'!$L52)</f>
        <v>16.86662741</v>
      </c>
      <c r="P53" s="51">
        <f>MIN('bcc-csm-1'!$M52,'bcc-csm1-1-m'!$M52,'BNU-ESM'!$M52,CanESM2!$M52,CCSM4!$M52,'CNRM-CM5'!$M52,'CSIRO-Mk3-6-0'!$M52,'GFDL-ESM2M'!$M52,'GFDL-ESM2G'!$M52,'HadGEM2-ES'!$M52,'HadGEM2-CC'!$M52,inmcm4!$M52,'IPSL-CM5A-LR'!$M52,'IPSL-CM5A-MR'!$M52,'IPSL-MC5B-LR'!$M52,MIROC5!$M52,'MIROC-ESM'!$M52,'MIROC-ESM-CHEM'!$M52,'MRI-CGCM3'!$M52,'NorESM1-M'!$M52)</f>
        <v>1.6062986340000001E-4</v>
      </c>
      <c r="Q53" s="10">
        <f>MAX('bcc-csm-1'!$H52,'bcc-csm1-1-m'!$H52,'BNU-ESM'!$H52,CanESM2!$H52,CCSM4!$H52,'CNRM-CM5'!$H52,'CSIRO-Mk3-6-0'!$H52,'GFDL-ESM2M'!$H52,'GFDL-ESM2G'!$H52,'HadGEM2-ES'!$H52,'HadGEM2-CC'!$H52,inmcm4!$H52,'IPSL-CM5A-LR'!$H52,'IPSL-CM5A-MR'!$H52,'IPSL-MC5B-LR'!$H52,MIROC5!$H52,'MIROC-ESM'!$H52,'MIROC-ESM-CHEM'!$H52,'MRI-CGCM3'!$H52,'NorESM1-M'!$H52)</f>
        <v>325.95753439999999</v>
      </c>
      <c r="R53" s="10">
        <f>MAX('bcc-csm-1'!$I52,'bcc-csm1-1-m'!$I52,'BNU-ESM'!$I52,CanESM2!$I52,CCSM4!$I52,'CNRM-CM5'!$I52,'CSIRO-Mk3-6-0'!$I52,'GFDL-ESM2M'!$I52,'GFDL-ESM2G'!$I52,'HadGEM2-ES'!$I52,'HadGEM2-CC'!$I52,inmcm4!$I52,'IPSL-CM5A-LR'!$I52,'IPSL-CM5A-MR'!$I52,'IPSL-MC5B-LR'!$I52,MIROC5!$I52,'MIROC-ESM'!$I52,'MIROC-ESM-CHEM'!$I52,'MRI-CGCM3'!$I52,'NorESM1-M'!$I52)</f>
        <v>122.41252710000001</v>
      </c>
      <c r="S53" s="51">
        <f>MAX('bcc-csm-1'!$J52,'bcc-csm1-1-m'!$J52,'BNU-ESM'!$J52,CanESM2!$J52,CCSM4!$J52,'CNRM-CM5'!$J52,'CSIRO-Mk3-6-0'!$J52,'GFDL-ESM2M'!$J52,'GFDL-ESM2G'!$J52,'HadGEM2-ES'!$J52,'HadGEM2-CC'!$J52,inmcm4!$J52,'IPSL-CM5A-LR'!$J52,'IPSL-CM5A-MR'!$J52,'IPSL-MC5B-LR'!$J52,MIROC5!$J52,'MIROC-ESM'!$J52,'MIROC-ESM-CHEM'!$J52,'MRI-CGCM3'!$J52,'NorESM1-M'!$J52)</f>
        <v>0.2213546874</v>
      </c>
      <c r="T53" s="10">
        <f>MAX('bcc-csm-1'!$K52,'bcc-csm1-1-m'!$K52,'BNU-ESM'!$K52,CanESM2!$K52,CCSM4!$K52,'CNRM-CM5'!$K52,'CSIRO-Mk3-6-0'!$K52,'GFDL-ESM2M'!$K52,'GFDL-ESM2G'!$K52,'HadGEM2-ES'!$K52,'HadGEM2-CC'!$K52,inmcm4!$K52,'IPSL-CM5A-LR'!$K52,'IPSL-CM5A-MR'!$K52,'IPSL-MC5B-LR'!$K52,MIROC5!$K52,'MIROC-ESM'!$K52,'MIROC-ESM-CHEM'!$K52,'MRI-CGCM3'!$K52,'NorESM1-M'!$K52)</f>
        <v>529.78722900000002</v>
      </c>
      <c r="U53" s="10">
        <f>MAX('bcc-csm-1'!$L52,'bcc-csm1-1-m'!$L52,'BNU-ESM'!$L52,CanESM2!$L52,CCSM4!$L52,'CNRM-CM5'!$L52,'CSIRO-Mk3-6-0'!$L52,'GFDL-ESM2M'!$L52,'GFDL-ESM2G'!$L52,'HadGEM2-ES'!$L52,'HadGEM2-CC'!$L52,inmcm4!$L52,'IPSL-CM5A-LR'!$L52,'IPSL-CM5A-MR'!$L52,'IPSL-MC5B-LR'!$L52,MIROC5!$L52,'MIROC-ESM'!$L52,'MIROC-ESM-CHEM'!$L52,'MRI-CGCM3'!$L52,'NorESM1-M'!$L52)</f>
        <v>218.73571469999999</v>
      </c>
      <c r="V53" s="51">
        <f>MAX('bcc-csm-1'!$M52,'bcc-csm1-1-m'!$M52,'BNU-ESM'!$M52,CanESM2!$M52,CCSM4!$M52,'CNRM-CM5'!$M52,'CSIRO-Mk3-6-0'!$M52,'GFDL-ESM2M'!$M52,'GFDL-ESM2G'!$M52,'HadGEM2-ES'!$M52,'HadGEM2-CC'!$M52,inmcm4!$M52,'IPSL-CM5A-LR'!$M52,'IPSL-CM5A-MR'!$M52,'IPSL-MC5B-LR'!$M52,MIROC5!$M52,'MIROC-ESM'!$M52,'MIROC-ESM-CHEM'!$M52,'MRI-CGCM3'!$M52,'NorESM1-M'!$M52)</f>
        <v>0.38850983360000002</v>
      </c>
      <c r="W53" s="10">
        <f>STDEV('bcc-csm-1'!$H52,'bcc-csm1-1-m'!$H52,'BNU-ESM'!$H52,CanESM2!$H52,CCSM4!$H52,'CNRM-CM5'!$H52,'CSIRO-Mk3-6-0'!$H52,'GFDL-ESM2M'!$H52,'GFDL-ESM2G'!$H52,'HadGEM2-ES'!$H52,'HadGEM2-CC'!$H52,inmcm4!$H52,'IPSL-CM5A-LR'!$H52,'IPSL-CM5A-MR'!$H52,'IPSL-MC5B-LR'!$H52,MIROC5!$H52,'MIROC-ESM'!$H52,'MIROC-ESM-CHEM'!$H52,'MRI-CGCM3'!$H52,'NorESM1-M'!$H52)</f>
        <v>77.761418422881448</v>
      </c>
      <c r="X53" s="10">
        <f>STDEV('bcc-csm-1'!$I52,'bcc-csm1-1-m'!$I52,'BNU-ESM'!$I52,CanESM2!$I52,CCSM4!$I52,'CNRM-CM5'!$I52,'CSIRO-Mk3-6-0'!$I52,'GFDL-ESM2M'!$I52,'GFDL-ESM2G'!$I52,'HadGEM2-ES'!$I52,'HadGEM2-CC'!$I52,inmcm4!$I52,'IPSL-CM5A-LR'!$I52,'IPSL-CM5A-MR'!$I52,'IPSL-MC5B-LR'!$I52,MIROC5!$I52,'MIROC-ESM'!$I52,'MIROC-ESM-CHEM'!$I52,'MRI-CGCM3'!$I52,'NorESM1-M'!$I52)</f>
        <v>32.291735943382513</v>
      </c>
      <c r="Y53" s="51">
        <f>STDEV('bcc-csm-1'!$J52,'bcc-csm1-1-m'!$J52,'BNU-ESM'!$J52,CanESM2!$J52,CCSM4!$J52,'CNRM-CM5'!$J52,'CSIRO-Mk3-6-0'!$J52,'GFDL-ESM2M'!$J52,'GFDL-ESM2G'!$J52,'HadGEM2-ES'!$J52,'HadGEM2-CC'!$J52,inmcm4!$J52,'IPSL-CM5A-LR'!$J52,'IPSL-CM5A-MR'!$J52,'IPSL-MC5B-LR'!$J52,MIROC5!$J52,'MIROC-ESM'!$J52,'MIROC-ESM-CHEM'!$J52,'MRI-CGCM3'!$J52,'NorESM1-M'!$J52)</f>
        <v>6.6512526735370864E-2</v>
      </c>
      <c r="Z53" s="10">
        <f>STDEV('bcc-csm-1'!$K52,'bcc-csm1-1-m'!$K52,'BNU-ESM'!$K52,CanESM2!$K52,CCSM4!$K52,'CNRM-CM5'!$K52,'CSIRO-Mk3-6-0'!$K52,'GFDL-ESM2M'!$K52,'GFDL-ESM2G'!$K52,'HadGEM2-ES'!$K52,'HadGEM2-CC'!$K52,inmcm4!$K52,'IPSL-CM5A-LR'!$K52,'IPSL-CM5A-MR'!$K52,'IPSL-MC5B-LR'!$K52,MIROC5!$K52,'MIROC-ESM'!$K52,'MIROC-ESM-CHEM'!$K52,'MRI-CGCM3'!$K52,'NorESM1-M'!$K52)</f>
        <v>124.03523309126176</v>
      </c>
      <c r="AA53" s="10">
        <f>STDEV('bcc-csm-1'!$L52,'bcc-csm1-1-m'!$L52,'BNU-ESM'!$L52,CanESM2!$L52,CCSM4!$L52,'CNRM-CM5'!$L52,'CSIRO-Mk3-6-0'!$L52,'GFDL-ESM2M'!$L52,'GFDL-ESM2G'!$L52,'HadGEM2-ES'!$L52,'HadGEM2-CC'!$L52,inmcm4!$L52,'IPSL-CM5A-LR'!$L52,'IPSL-CM5A-MR'!$L52,'IPSL-MC5B-LR'!$L52,MIROC5!$L52,'MIROC-ESM'!$L52,'MIROC-ESM-CHEM'!$L52,'MRI-CGCM3'!$L52,'NorESM1-M'!$L52)</f>
        <v>62.647104299770163</v>
      </c>
      <c r="AB53" s="51">
        <f>STDEV('bcc-csm-1'!$M52,'bcc-csm1-1-m'!$M52,'BNU-ESM'!$M52,CanESM2!$M52,CCSM4!$M52,'CNRM-CM5'!$M52,'CSIRO-Mk3-6-0'!$M52,'GFDL-ESM2M'!$M52,'GFDL-ESM2G'!$M52,'HadGEM2-ES'!$M52,'HadGEM2-CC'!$M52,inmcm4!$M52,'IPSL-CM5A-LR'!$M52,'IPSL-CM5A-MR'!$M52,'IPSL-MC5B-LR'!$M52,MIROC5!$M52,'MIROC-ESM'!$M52,'MIROC-ESM-CHEM'!$M52,'MRI-CGCM3'!$M52,'NorESM1-M'!$M52)</f>
        <v>0.11092805134454244</v>
      </c>
      <c r="AC53" s="10">
        <f t="shared" ref="AC53:AH53" si="120">E53-(3*W53)</f>
        <v>-32.085672731644365</v>
      </c>
      <c r="AD53" s="10">
        <f t="shared" si="120"/>
        <v>-31.125907622147537</v>
      </c>
      <c r="AE53" s="51">
        <f t="shared" si="120"/>
        <v>-0.1057405251411126</v>
      </c>
      <c r="AF53" s="10">
        <f t="shared" si="120"/>
        <v>-42.331334633785218</v>
      </c>
      <c r="AG53" s="10">
        <f t="shared" si="120"/>
        <v>-67.526364215310508</v>
      </c>
      <c r="AH53" s="54">
        <f t="shared" si="120"/>
        <v>-0.15567146588400729</v>
      </c>
      <c r="AI53" s="10">
        <f t="shared" ref="AI53:AN53" si="121">E53+(3*W53)</f>
        <v>434.48283780564435</v>
      </c>
      <c r="AJ53" s="10">
        <f t="shared" si="121"/>
        <v>162.62450803814752</v>
      </c>
      <c r="AK53" s="54">
        <f t="shared" si="121"/>
        <v>0.29333463527111259</v>
      </c>
      <c r="AL53" s="10">
        <f t="shared" si="121"/>
        <v>701.88006391378531</v>
      </c>
      <c r="AM53" s="10">
        <f t="shared" si="121"/>
        <v>308.35626158331047</v>
      </c>
      <c r="AN53" s="54">
        <f t="shared" si="121"/>
        <v>0.50989684218324738</v>
      </c>
      <c r="AO53" s="10">
        <f>AVERAGE('bcc-csm-1'!$E52,'bcc-csm1-1-m'!$E52,'BNU-ESM'!$E52,CanESM2!$E52,CCSM4!$E52,'CNRM-CM5'!$E52,'CSIRO-Mk3-6-0'!$E52,'GFDL-ESM2M'!$E52,'GFDL-ESM2G'!$E52,'HadGEM2-ES'!$E52,'HadGEM2-CC'!$E52,inmcm4!$E52,'IPSL-CM5A-LR'!$E52,'IPSL-CM5A-MR'!$E52,'IPSL-MC5B-LR'!$E52,MIROC5!$E52,'MIROC-ESM'!$E52,'MIROC-ESM-CHEM'!$E52,'MRI-CGCM3'!$E52,'NorESM1-M'!$E52)</f>
        <v>1656.479593</v>
      </c>
      <c r="AP53" s="10">
        <f>AVERAGE('bcc-csm-1'!$F52,'bcc-csm1-1-m'!$F52,'BNU-ESM'!$F52,CanESM2!$F52,CCSM4!$F52,'CNRM-CM5'!$F52,'CSIRO-Mk3-6-0'!$F52,'GFDL-ESM2M'!$F52,'GFDL-ESM2G'!$F52,'HadGEM2-ES'!$F52,'HadGEM2-CC'!$F52,inmcm4!$F52,'IPSL-CM5A-LR'!$F52,'IPSL-CM5A-MR'!$F52,'IPSL-MC5B-LR'!$F52,MIROC5!$F52,'MIROC-ESM'!$F52,'MIROC-ESM-CHEM'!$F52,'MRI-CGCM3'!$F52,'NorESM1-M'!$F52)</f>
        <v>105.177842492</v>
      </c>
      <c r="AQ53" s="17">
        <f>AVERAGE('bcc-csm-1'!$G52,'bcc-csm1-1-m'!$G52,'BNU-ESM'!$G52,CanESM2!$G52,CCSM4!$G52,'CNRM-CM5'!$G52,'CSIRO-Mk3-6-0'!$G52,'GFDL-ESM2M'!$G52,'GFDL-ESM2G'!$G52,'HadGEM2-ES'!$G52,'HadGEM2-CC'!$G52,inmcm4!$G52,'IPSL-CM5A-LR'!$G52,'IPSL-CM5A-MR'!$G52,'IPSL-MC5B-LR'!$G52,MIROC5!$G52,'MIROC-ESM'!$G52,'MIROC-ESM-CHEM'!$G52,'MRI-CGCM3'!$G52,'NorESM1-M'!$G52)</f>
        <v>0.87635018323999991</v>
      </c>
      <c r="AR53" s="58">
        <f t="shared" si="82"/>
        <v>0.12146155219009691</v>
      </c>
      <c r="AS53" s="56">
        <f t="shared" si="83"/>
        <v>0.62512501350273464</v>
      </c>
      <c r="AT53" s="60">
        <f t="shared" si="84"/>
        <v>0.1070314776659463</v>
      </c>
      <c r="AU53" s="56">
        <f t="shared" si="85"/>
        <v>0.19908145324190543</v>
      </c>
      <c r="AV53" s="56">
        <f t="shared" si="86"/>
        <v>1.1448699253662573</v>
      </c>
      <c r="AW53" s="60">
        <f t="shared" si="87"/>
        <v>0.20210264291245708</v>
      </c>
    </row>
    <row r="54" spans="1:49" ht="12.75" x14ac:dyDescent="0.35">
      <c r="A54" s="7" t="str">
        <f>IF(AND(B54='bcc-csm-1'!C53, B54='bcc-csm1-1-m'!C53,B54='BNU-ESM'!C53, B54=CanESM2!C53, B54=CCSM4!C53, B54='CNRM-CM5'!C53, B54='CSIRO-Mk3-6-0'!C53, B54='GFDL-ESM2M'!C53, B54='GFDL-ESM2G'!C53, B54='HadGEM2-ES'!C53, B54='HadGEM2-CC'!C53, B54=inmcm4!C53, B54='IPSL-CM5A-LR'!C53, B54='IPSL-CM5A-MR'!C53, B54='IPSL-MC5B-LR'!C53, B54=MIROC5!C53, B54='MIROC-ESM'!C53, B54='MIROC-ESM-CHEM'!C53, B54='MRI-CGCM3'!C53, B54='NorESM1-M'!C53), "Yes", "No")</f>
        <v>Yes</v>
      </c>
      <c r="B54" s="7">
        <v>27099</v>
      </c>
      <c r="C54" s="7" t="str">
        <f>VLOOKUP(B54, 'County name'!$A$2:$B$89, 2, FALSE)</f>
        <v>Mower</v>
      </c>
      <c r="D54" s="8" t="s">
        <v>97</v>
      </c>
      <c r="E54" s="10">
        <f>AVERAGE('bcc-csm-1'!$H53,'bcc-csm1-1-m'!$H53,'BNU-ESM'!$H53,CanESM2!$H53,CCSM4!$H53,'CNRM-CM5'!$H53,'CSIRO-Mk3-6-0'!$H53,'GFDL-ESM2M'!$H53,'GFDL-ESM2G'!$H53,'HadGEM2-ES'!$H53,'HadGEM2-CC'!$H53,inmcm4!$H53,'IPSL-CM5A-LR'!$H53,'IPSL-CM5A-MR'!$H53,'IPSL-MC5B-LR'!$H53,MIROC5!$H53,'MIROC-ESM'!$H53,'MIROC-ESM-CHEM'!$H53,'MRI-CGCM3'!$H53,'NorESM1-M'!$H53)</f>
        <v>211.64188548200005</v>
      </c>
      <c r="F54" s="10">
        <f>AVERAGE('bcc-csm-1'!$I53,'bcc-csm1-1-m'!$I53,'BNU-ESM'!$I53,CanESM2!$I53,CCSM4!$I53,'CNRM-CM5'!$I53,'CSIRO-Mk3-6-0'!$I53,'GFDL-ESM2M'!$I53,'GFDL-ESM2G'!$I53,'HadGEM2-ES'!$I53,'HadGEM2-CC'!$I53,inmcm4!$I53,'IPSL-CM5A-LR'!$I53,'IPSL-CM5A-MR'!$I53,'IPSL-MC5B-LR'!$I53,MIROC5!$I53,'MIROC-ESM'!$I53,'MIROC-ESM-CHEM'!$I53,'MRI-CGCM3'!$I53,'NorESM1-M'!$I53)</f>
        <v>65.836809728049985</v>
      </c>
      <c r="G54" s="51">
        <f>AVERAGE('bcc-csm-1'!$J53,'bcc-csm1-1-m'!$J53,'BNU-ESM'!$J53,CanESM2!$J53,CCSM4!$J53,'CNRM-CM5'!$J53,'CSIRO-Mk3-6-0'!$J53,'GFDL-ESM2M'!$J53,'GFDL-ESM2G'!$J53,'HadGEM2-ES'!$J53,'HadGEM2-CC'!$J53,inmcm4!$J53,'IPSL-CM5A-LR'!$J53,'IPSL-CM5A-MR'!$J53,'IPSL-MC5B-LR'!$J53,MIROC5!$J53,'MIROC-ESM'!$J53,'MIROC-ESM-CHEM'!$J53,'MRI-CGCM3'!$J53,'NorESM1-M'!$J53)</f>
        <v>0.10357586050800001</v>
      </c>
      <c r="H54" s="10">
        <f>AVERAGE('bcc-csm-1'!$K53,'bcc-csm1-1-m'!$K53,'BNU-ESM'!$K53,CanESM2!$K53,CCSM4!$K53,'CNRM-CM5'!$K53,'CSIRO-Mk3-6-0'!$K53,'GFDL-ESM2M'!$K53,'GFDL-ESM2G'!$K53,'HadGEM2-ES'!$K53,'HadGEM2-CC'!$K53,inmcm4!$K53,'IPSL-CM5A-LR'!$K53,'IPSL-CM5A-MR'!$K53,'IPSL-MC5B-LR'!$K53,MIROC5!$K53,'MIROC-ESM'!$K53,'MIROC-ESM-CHEM'!$K53,'MRI-CGCM3'!$K53,'NorESM1-M'!$K53)</f>
        <v>349.63929165999991</v>
      </c>
      <c r="I54" s="10">
        <f>AVERAGE('bcc-csm-1'!$L53,'bcc-csm1-1-m'!$L53,'BNU-ESM'!$L53,CanESM2!$L53,CCSM4!$L53,'CNRM-CM5'!$L53,'CSIRO-Mk3-6-0'!$L53,'GFDL-ESM2M'!$L53,'GFDL-ESM2G'!$L53,'HadGEM2-ES'!$L53,'HadGEM2-CC'!$L53,inmcm4!$L53,'IPSL-CM5A-LR'!$L53,'IPSL-CM5A-MR'!$L53,'IPSL-MC5B-LR'!$L53,MIROC5!$L53,'MIROC-ESM'!$L53,'MIROC-ESM-CHEM'!$L53,'MRI-CGCM3'!$L53,'NorESM1-M'!$L53)</f>
        <v>129.7890082225</v>
      </c>
      <c r="J54" s="51">
        <f>AVERAGE('bcc-csm-1'!$M53,'bcc-csm1-1-m'!$M53,'BNU-ESM'!$M53,CanESM2!$M53,CCSM4!$M53,'CNRM-CM5'!$M53,'CSIRO-Mk3-6-0'!$M53,'GFDL-ESM2M'!$M53,'GFDL-ESM2G'!$M53,'HadGEM2-ES'!$M53,'HadGEM2-CC'!$M53,inmcm4!$M53,'IPSL-CM5A-LR'!$M53,'IPSL-CM5A-MR'!$M53,'IPSL-MC5B-LR'!$M53,MIROC5!$M53,'MIROC-ESM'!$M53,'MIROC-ESM-CHEM'!$M53,'MRI-CGCM3'!$M53,'NorESM1-M'!$M53)</f>
        <v>0.19558947445600003</v>
      </c>
      <c r="K54" s="10">
        <f>MIN('bcc-csm-1'!$H53,'bcc-csm1-1-m'!$H53,'BNU-ESM'!$H53,CanESM2!$H53,CCSM4!$H53,'CNRM-CM5'!$H53,'CSIRO-Mk3-6-0'!$H53,'GFDL-ESM2M'!$H53,'GFDL-ESM2G'!$H53,'HadGEM2-ES'!$H53,'HadGEM2-CC'!$H53,inmcm4!$H53,'IPSL-CM5A-LR'!$H53,'IPSL-CM5A-MR'!$H53,'IPSL-MC5B-LR'!$H53,MIROC5!$H53,'MIROC-ESM'!$H53,'MIROC-ESM-CHEM'!$H53,'MRI-CGCM3'!$H53,'NorESM1-M'!$H53)</f>
        <v>47.24442655</v>
      </c>
      <c r="L54" s="10">
        <f>MIN('bcc-csm-1'!$I53,'bcc-csm1-1-m'!$I53,'BNU-ESM'!$I53,CanESM2!$I53,CCSM4!$I53,'CNRM-CM5'!$I53,'CSIRO-Mk3-6-0'!$I53,'GFDL-ESM2M'!$I53,'GFDL-ESM2G'!$I53,'HadGEM2-ES'!$I53,'HadGEM2-CC'!$I53,inmcm4!$I53,'IPSL-CM5A-LR'!$I53,'IPSL-CM5A-MR'!$I53,'IPSL-MC5B-LR'!$I53,MIROC5!$I53,'MIROC-ESM'!$I53,'MIROC-ESM-CHEM'!$I53,'MRI-CGCM3'!$I53,'NorESM1-M'!$I53)</f>
        <v>-0.73178505900000002</v>
      </c>
      <c r="M54" s="51">
        <f>MIN('bcc-csm-1'!$J53,'bcc-csm1-1-m'!$J53,'BNU-ESM'!$J53,CanESM2!$J53,CCSM4!$J53,'CNRM-CM5'!$J53,'CSIRO-Mk3-6-0'!$J53,'GFDL-ESM2M'!$J53,'GFDL-ESM2G'!$J53,'HadGEM2-ES'!$J53,'HadGEM2-CC'!$J53,inmcm4!$J53,'IPSL-CM5A-LR'!$J53,'IPSL-CM5A-MR'!$J53,'IPSL-MC5B-LR'!$J53,MIROC5!$J53,'MIROC-ESM'!$J53,'MIROC-ESM-CHEM'!$J53,'MRI-CGCM3'!$J53,'NorESM1-M'!$J53)</f>
        <v>-5.3701617879999997E-2</v>
      </c>
      <c r="N54" s="10">
        <f>MIN('bcc-csm-1'!$K53,'bcc-csm1-1-m'!$K53,'BNU-ESM'!$K53,CanESM2!$K53,CCSM4!$K53,'CNRM-CM5'!$K53,'CSIRO-Mk3-6-0'!$K53,'GFDL-ESM2M'!$K53,'GFDL-ESM2G'!$K53,'HadGEM2-ES'!$K53,'HadGEM2-CC'!$K53,inmcm4!$K53,'IPSL-CM5A-LR'!$K53,'IPSL-CM5A-MR'!$K53,'IPSL-MC5B-LR'!$K53,MIROC5!$K53,'MIROC-ESM'!$K53,'MIROC-ESM-CHEM'!$K53,'MRI-CGCM3'!$K53,'NorESM1-M'!$K53)</f>
        <v>114.5553941</v>
      </c>
      <c r="O54" s="10">
        <f>MIN('bcc-csm-1'!$L53,'bcc-csm1-1-m'!$L53,'BNU-ESM'!$L53,CanESM2!$L53,CCSM4!$L53,'CNRM-CM5'!$L53,'CSIRO-Mk3-6-0'!$L53,'GFDL-ESM2M'!$L53,'GFDL-ESM2G'!$L53,'HadGEM2-ES'!$L53,'HadGEM2-CC'!$L53,inmcm4!$L53,'IPSL-CM5A-LR'!$L53,'IPSL-CM5A-MR'!$L53,'IPSL-MC5B-LR'!$L53,MIROC5!$L53,'MIROC-ESM'!$L53,'MIROC-ESM-CHEM'!$L53,'MRI-CGCM3'!$L53,'NorESM1-M'!$L53)</f>
        <v>16.314117670000002</v>
      </c>
      <c r="P54" s="51">
        <f>MIN('bcc-csm-1'!$M53,'bcc-csm1-1-m'!$M53,'BNU-ESM'!$M53,CanESM2!$M53,CCSM4!$M53,'CNRM-CM5'!$M53,'CSIRO-Mk3-6-0'!$M53,'GFDL-ESM2M'!$M53,'GFDL-ESM2G'!$M53,'HadGEM2-ES'!$M53,'HadGEM2-CC'!$M53,inmcm4!$M53,'IPSL-CM5A-LR'!$M53,'IPSL-CM5A-MR'!$M53,'IPSL-MC5B-LR'!$M53,MIROC5!$M53,'MIROC-ESM'!$M53,'MIROC-ESM-CHEM'!$M53,'MRI-CGCM3'!$M53,'NorESM1-M'!$M53)</f>
        <v>-1.6437749099999999E-2</v>
      </c>
      <c r="Q54" s="10">
        <f>MAX('bcc-csm-1'!$H53,'bcc-csm1-1-m'!$H53,'BNU-ESM'!$H53,CanESM2!$H53,CCSM4!$H53,'CNRM-CM5'!$H53,'CSIRO-Mk3-6-0'!$H53,'GFDL-ESM2M'!$H53,'GFDL-ESM2G'!$H53,'HadGEM2-ES'!$H53,'HadGEM2-CC'!$H53,inmcm4!$H53,'IPSL-CM5A-LR'!$H53,'IPSL-CM5A-MR'!$H53,'IPSL-MC5B-LR'!$H53,MIROC5!$H53,'MIROC-ESM'!$H53,'MIROC-ESM-CHEM'!$H53,'MRI-CGCM3'!$H53,'NorESM1-M'!$H53)</f>
        <v>349.30409379999998</v>
      </c>
      <c r="R54" s="10">
        <f>MAX('bcc-csm-1'!$I53,'bcc-csm1-1-m'!$I53,'BNU-ESM'!$I53,CanESM2!$I53,CCSM4!$I53,'CNRM-CM5'!$I53,'CSIRO-Mk3-6-0'!$I53,'GFDL-ESM2M'!$I53,'GFDL-ESM2G'!$I53,'HadGEM2-ES'!$I53,'HadGEM2-CC'!$I53,inmcm4!$I53,'IPSL-CM5A-LR'!$I53,'IPSL-CM5A-MR'!$I53,'IPSL-MC5B-LR'!$I53,MIROC5!$I53,'MIROC-ESM'!$I53,'MIROC-ESM-CHEM'!$I53,'MRI-CGCM3'!$I53,'NorESM1-M'!$I53)</f>
        <v>134.1575613</v>
      </c>
      <c r="S54" s="51">
        <f>MAX('bcc-csm-1'!$J53,'bcc-csm1-1-m'!$J53,'BNU-ESM'!$J53,CanESM2!$J53,CCSM4!$J53,'CNRM-CM5'!$J53,'CSIRO-Mk3-6-0'!$J53,'GFDL-ESM2M'!$J53,'GFDL-ESM2G'!$J53,'HadGEM2-ES'!$J53,'HadGEM2-CC'!$J53,inmcm4!$J53,'IPSL-CM5A-LR'!$J53,'IPSL-CM5A-MR'!$J53,'IPSL-MC5B-LR'!$J53,MIROC5!$J53,'MIROC-ESM'!$J53,'MIROC-ESM-CHEM'!$J53,'MRI-CGCM3'!$J53,'NorESM1-M'!$J53)</f>
        <v>0.26450728890000003</v>
      </c>
      <c r="T54" s="10">
        <f>MAX('bcc-csm-1'!$K53,'bcc-csm1-1-m'!$K53,'BNU-ESM'!$K53,CanESM2!$K53,CCSM4!$K53,'CNRM-CM5'!$K53,'CSIRO-Mk3-6-0'!$K53,'GFDL-ESM2M'!$K53,'GFDL-ESM2G'!$K53,'HadGEM2-ES'!$K53,'HadGEM2-CC'!$K53,inmcm4!$K53,'IPSL-CM5A-LR'!$K53,'IPSL-CM5A-MR'!$K53,'IPSL-MC5B-LR'!$K53,MIROC5!$K53,'MIROC-ESM'!$K53,'MIROC-ESM-CHEM'!$K53,'MRI-CGCM3'!$K53,'NorESM1-M'!$K53)</f>
        <v>572.33945979999999</v>
      </c>
      <c r="U54" s="10">
        <f>MAX('bcc-csm-1'!$L53,'bcc-csm1-1-m'!$L53,'BNU-ESM'!$L53,CanESM2!$L53,CCSM4!$L53,'CNRM-CM5'!$L53,'CSIRO-Mk3-6-0'!$L53,'GFDL-ESM2M'!$L53,'GFDL-ESM2G'!$L53,'HadGEM2-ES'!$L53,'HadGEM2-CC'!$L53,inmcm4!$L53,'IPSL-CM5A-LR'!$L53,'IPSL-CM5A-MR'!$L53,'IPSL-MC5B-LR'!$L53,MIROC5!$L53,'MIROC-ESM'!$L53,'MIROC-ESM-CHEM'!$L53,'MRI-CGCM3'!$L53,'NorESM1-M'!$L53)</f>
        <v>263.01033339999998</v>
      </c>
      <c r="V54" s="51">
        <f>MAX('bcc-csm-1'!$M53,'bcc-csm1-1-m'!$M53,'BNU-ESM'!$M53,CanESM2!$M53,CCSM4!$M53,'CNRM-CM5'!$M53,'CSIRO-Mk3-6-0'!$M53,'GFDL-ESM2M'!$M53,'GFDL-ESM2G'!$M53,'HadGEM2-ES'!$M53,'HadGEM2-CC'!$M53,inmcm4!$M53,'IPSL-CM5A-LR'!$M53,'IPSL-CM5A-MR'!$M53,'IPSL-MC5B-LR'!$M53,MIROC5!$M53,'MIROC-ESM'!$M53,'MIROC-ESM-CHEM'!$M53,'MRI-CGCM3'!$M53,'NorESM1-M'!$M53)</f>
        <v>0.40310299350000001</v>
      </c>
      <c r="W54" s="10">
        <f>STDEV('bcc-csm-1'!$H53,'bcc-csm1-1-m'!$H53,'BNU-ESM'!$H53,CanESM2!$H53,CCSM4!$H53,'CNRM-CM5'!$H53,'CSIRO-Mk3-6-0'!$H53,'GFDL-ESM2M'!$H53,'GFDL-ESM2G'!$H53,'HadGEM2-ES'!$H53,'HadGEM2-CC'!$H53,inmcm4!$H53,'IPSL-CM5A-LR'!$H53,'IPSL-CM5A-MR'!$H53,'IPSL-MC5B-LR'!$H53,MIROC5!$H53,'MIROC-ESM'!$H53,'MIROC-ESM-CHEM'!$H53,'MRI-CGCM3'!$H53,'NorESM1-M'!$H53)</f>
        <v>78.982455275615095</v>
      </c>
      <c r="X54" s="10">
        <f>STDEV('bcc-csm-1'!$I53,'bcc-csm1-1-m'!$I53,'BNU-ESM'!$I53,CanESM2!$I53,CCSM4!$I53,'CNRM-CM5'!$I53,'CSIRO-Mk3-6-0'!$I53,'GFDL-ESM2M'!$I53,'GFDL-ESM2G'!$I53,'HadGEM2-ES'!$I53,'HadGEM2-CC'!$I53,inmcm4!$I53,'IPSL-CM5A-LR'!$I53,'IPSL-CM5A-MR'!$I53,'IPSL-MC5B-LR'!$I53,MIROC5!$I53,'MIROC-ESM'!$I53,'MIROC-ESM-CHEM'!$I53,'MRI-CGCM3'!$I53,'NorESM1-M'!$I53)</f>
        <v>32.971958315598165</v>
      </c>
      <c r="Y54" s="51">
        <f>STDEV('bcc-csm-1'!$J53,'bcc-csm1-1-m'!$J53,'BNU-ESM'!$J53,CanESM2!$J53,CCSM4!$J53,'CNRM-CM5'!$J53,'CSIRO-Mk3-6-0'!$J53,'GFDL-ESM2M'!$J53,'GFDL-ESM2G'!$J53,'HadGEM2-ES'!$J53,'HadGEM2-CC'!$J53,inmcm4!$J53,'IPSL-CM5A-LR'!$J53,'IPSL-CM5A-MR'!$J53,'IPSL-MC5B-LR'!$J53,MIROC5!$J53,'MIROC-ESM'!$J53,'MIROC-ESM-CHEM'!$J53,'MRI-CGCM3'!$J53,'NorESM1-M'!$J53)</f>
        <v>7.8152955826648426E-2</v>
      </c>
      <c r="Z54" s="10">
        <f>STDEV('bcc-csm-1'!$K53,'bcc-csm1-1-m'!$K53,'BNU-ESM'!$K53,CanESM2!$K53,CCSM4!$K53,'CNRM-CM5'!$K53,'CSIRO-Mk3-6-0'!$K53,'GFDL-ESM2M'!$K53,'GFDL-ESM2G'!$K53,'HadGEM2-ES'!$K53,'HadGEM2-CC'!$K53,inmcm4!$K53,'IPSL-CM5A-LR'!$K53,'IPSL-CM5A-MR'!$K53,'IPSL-MC5B-LR'!$K53,MIROC5!$K53,'MIROC-ESM'!$K53,'MIROC-ESM-CHEM'!$K53,'MRI-CGCM3'!$K53,'NorESM1-M'!$K53)</f>
        <v>133.49509964901301</v>
      </c>
      <c r="AA54" s="10">
        <f>STDEV('bcc-csm-1'!$L53,'bcc-csm1-1-m'!$L53,'BNU-ESM'!$L53,CanESM2!$L53,CCSM4!$L53,'CNRM-CM5'!$L53,'CSIRO-Mk3-6-0'!$L53,'GFDL-ESM2M'!$L53,'GFDL-ESM2G'!$L53,'HadGEM2-ES'!$L53,'HadGEM2-CC'!$L53,inmcm4!$L53,'IPSL-CM5A-LR'!$L53,'IPSL-CM5A-MR'!$L53,'IPSL-MC5B-LR'!$L53,MIROC5!$L53,'MIROC-ESM'!$L53,'MIROC-ESM-CHEM'!$L53,'MRI-CGCM3'!$L53,'NorESM1-M'!$L53)</f>
        <v>67.926146239745535</v>
      </c>
      <c r="AB54" s="51">
        <f>STDEV('bcc-csm-1'!$M53,'bcc-csm1-1-m'!$M53,'BNU-ESM'!$M53,CanESM2!$M53,CCSM4!$M53,'CNRM-CM5'!$M53,'CSIRO-Mk3-6-0'!$M53,'GFDL-ESM2M'!$M53,'GFDL-ESM2G'!$M53,'HadGEM2-ES'!$M53,'HadGEM2-CC'!$M53,inmcm4!$M53,'IPSL-CM5A-LR'!$M53,'IPSL-CM5A-MR'!$M53,'IPSL-MC5B-LR'!$M53,MIROC5!$M53,'MIROC-ESM'!$M53,'MIROC-ESM-CHEM'!$M53,'MRI-CGCM3'!$M53,'NorESM1-M'!$M53)</f>
        <v>0.12247464548009868</v>
      </c>
      <c r="AC54" s="10">
        <f t="shared" ref="AC54:AH54" si="122">E54-(3*W54)</f>
        <v>-25.305480344845222</v>
      </c>
      <c r="AD54" s="10">
        <f t="shared" si="122"/>
        <v>-33.079065218744518</v>
      </c>
      <c r="AE54" s="51">
        <f t="shared" si="122"/>
        <v>-0.13088300697194527</v>
      </c>
      <c r="AF54" s="10">
        <f t="shared" si="122"/>
        <v>-50.846007287039129</v>
      </c>
      <c r="AG54" s="10">
        <f t="shared" si="122"/>
        <v>-73.989430496736588</v>
      </c>
      <c r="AH54" s="54">
        <f t="shared" si="122"/>
        <v>-0.171834461984296</v>
      </c>
      <c r="AI54" s="10">
        <f t="shared" ref="AI54:AN54" si="123">E54+(3*W54)</f>
        <v>448.58925130884529</v>
      </c>
      <c r="AJ54" s="10">
        <f t="shared" si="123"/>
        <v>164.75268467484449</v>
      </c>
      <c r="AK54" s="54">
        <f t="shared" si="123"/>
        <v>0.33803472798794526</v>
      </c>
      <c r="AL54" s="10">
        <f t="shared" si="123"/>
        <v>750.12459060703895</v>
      </c>
      <c r="AM54" s="10">
        <f t="shared" si="123"/>
        <v>333.56744694173659</v>
      </c>
      <c r="AN54" s="54">
        <f t="shared" si="123"/>
        <v>0.56301341089629608</v>
      </c>
      <c r="AO54" s="10">
        <f>AVERAGE('bcc-csm-1'!$E53,'bcc-csm1-1-m'!$E53,'BNU-ESM'!$E53,CanESM2!$E53,CCSM4!$E53,'CNRM-CM5'!$E53,'CSIRO-Mk3-6-0'!$E53,'GFDL-ESM2M'!$E53,'GFDL-ESM2G'!$E53,'HadGEM2-ES'!$E53,'HadGEM2-CC'!$E53,inmcm4!$E53,'IPSL-CM5A-LR'!$E53,'IPSL-CM5A-MR'!$E53,'IPSL-MC5B-LR'!$E53,MIROC5!$E53,'MIROC-ESM'!$E53,'MIROC-ESM-CHEM'!$E53,'MRI-CGCM3'!$E53,'NorESM1-M'!$E53)</f>
        <v>1765.1596834000004</v>
      </c>
      <c r="AP54" s="10">
        <f>AVERAGE('bcc-csm-1'!$F53,'bcc-csm1-1-m'!$F53,'BNU-ESM'!$F53,CanESM2!$F53,CCSM4!$F53,'CNRM-CM5'!$F53,'CSIRO-Mk3-6-0'!$F53,'GFDL-ESM2M'!$F53,'GFDL-ESM2G'!$F53,'HadGEM2-ES'!$F53,'HadGEM2-CC'!$F53,inmcm4!$F53,'IPSL-CM5A-LR'!$F53,'IPSL-CM5A-MR'!$F53,'IPSL-MC5B-LR'!$F53,MIROC5!$F53,'MIROC-ESM'!$F53,'MIROC-ESM-CHEM'!$F53,'MRI-CGCM3'!$F53,'NorESM1-M'!$F53)</f>
        <v>99.293970633000001</v>
      </c>
      <c r="AQ54" s="17">
        <f>AVERAGE('bcc-csm-1'!$G53,'bcc-csm1-1-m'!$G53,'BNU-ESM'!$G53,CanESM2!$G53,CCSM4!$G53,'CNRM-CM5'!$G53,'CSIRO-Mk3-6-0'!$G53,'GFDL-ESM2M'!$G53,'GFDL-ESM2G'!$G53,'HadGEM2-ES'!$G53,'HadGEM2-CC'!$G53,inmcm4!$G53,'IPSL-CM5A-LR'!$G53,'IPSL-CM5A-MR'!$G53,'IPSL-MC5B-LR'!$G53,MIROC5!$G53,'MIROC-ESM'!$G53,'MIROC-ESM-CHEM'!$G53,'MRI-CGCM3'!$G53,'NorESM1-M'!$G53)</f>
        <v>0.84370261945500002</v>
      </c>
      <c r="AR54" s="58">
        <f t="shared" si="82"/>
        <v>0.1198995691281264</v>
      </c>
      <c r="AS54" s="56">
        <f t="shared" si="83"/>
        <v>0.66304942090984675</v>
      </c>
      <c r="AT54" s="60">
        <f t="shared" si="84"/>
        <v>0.12276346916512609</v>
      </c>
      <c r="AU54" s="56">
        <f t="shared" si="85"/>
        <v>0.19807799540636156</v>
      </c>
      <c r="AV54" s="56">
        <f t="shared" si="86"/>
        <v>1.3071187242799724</v>
      </c>
      <c r="AW54" s="60">
        <f t="shared" si="87"/>
        <v>0.23182276544589067</v>
      </c>
    </row>
    <row r="55" spans="1:49" ht="12.75" x14ac:dyDescent="0.35">
      <c r="A55" s="7" t="str">
        <f>IF(AND(B55='bcc-csm-1'!C54, B55='bcc-csm1-1-m'!C54,B55='BNU-ESM'!C54, B55=CanESM2!C54, B55=CCSM4!C54, B55='CNRM-CM5'!C54, B55='CSIRO-Mk3-6-0'!C54, B55='GFDL-ESM2M'!C54, B55='GFDL-ESM2G'!C54, B55='HadGEM2-ES'!C54, B55='HadGEM2-CC'!C54, B55=inmcm4!C54, B55='IPSL-CM5A-LR'!C54, B55='IPSL-CM5A-MR'!C54, B55='IPSL-MC5B-LR'!C54, B55=MIROC5!C54, B55='MIROC-ESM'!C54, B55='MIROC-ESM-CHEM'!C54, B55='MRI-CGCM3'!C54, B55='NorESM1-M'!C54), "Yes", "No")</f>
        <v>Yes</v>
      </c>
      <c r="B55" s="7">
        <v>27101</v>
      </c>
      <c r="C55" s="7" t="str">
        <f>VLOOKUP(B55, 'County name'!$A$2:$B$89, 2, FALSE)</f>
        <v>Murray</v>
      </c>
      <c r="D55" s="8" t="s">
        <v>97</v>
      </c>
      <c r="E55" s="10">
        <f>AVERAGE('bcc-csm-1'!$H54,'bcc-csm1-1-m'!$H54,'BNU-ESM'!$H54,CanESM2!$H54,CCSM4!$H54,'CNRM-CM5'!$H54,'CSIRO-Mk3-6-0'!$H54,'GFDL-ESM2M'!$H54,'GFDL-ESM2G'!$H54,'HadGEM2-ES'!$H54,'HadGEM2-CC'!$H54,inmcm4!$H54,'IPSL-CM5A-LR'!$H54,'IPSL-CM5A-MR'!$H54,'IPSL-MC5B-LR'!$H54,MIROC5!$H54,'MIROC-ESM'!$H54,'MIROC-ESM-CHEM'!$H54,'MRI-CGCM3'!$H54,'NorESM1-M'!$H54)</f>
        <v>210.20613531800001</v>
      </c>
      <c r="F55" s="10">
        <f>AVERAGE('bcc-csm-1'!$I54,'bcc-csm1-1-m'!$I54,'BNU-ESM'!$I54,CanESM2!$I54,CCSM4!$I54,'CNRM-CM5'!$I54,'CSIRO-Mk3-6-0'!$I54,'GFDL-ESM2M'!$I54,'GFDL-ESM2G'!$I54,'HadGEM2-ES'!$I54,'HadGEM2-CC'!$I54,inmcm4!$I54,'IPSL-CM5A-LR'!$I54,'IPSL-CM5A-MR'!$I54,'IPSL-MC5B-LR'!$I54,MIROC5!$I54,'MIROC-ESM'!$I54,'MIROC-ESM-CHEM'!$I54,'MRI-CGCM3'!$I54,'NorESM1-M'!$I54)</f>
        <v>77.022049903949991</v>
      </c>
      <c r="G55" s="51">
        <f>AVERAGE('bcc-csm-1'!$J54,'bcc-csm1-1-m'!$J54,'BNU-ESM'!$J54,CanESM2!$J54,CCSM4!$J54,'CNRM-CM5'!$J54,'CSIRO-Mk3-6-0'!$J54,'GFDL-ESM2M'!$J54,'GFDL-ESM2G'!$J54,'HadGEM2-ES'!$J54,'HadGEM2-CC'!$J54,inmcm4!$J54,'IPSL-CM5A-LR'!$J54,'IPSL-CM5A-MR'!$J54,'IPSL-MC5B-LR'!$J54,MIROC5!$J54,'MIROC-ESM'!$J54,'MIROC-ESM-CHEM'!$J54,'MRI-CGCM3'!$J54,'NorESM1-M'!$J54)</f>
        <v>0.1114553159775</v>
      </c>
      <c r="H55" s="10">
        <f>AVERAGE('bcc-csm-1'!$K54,'bcc-csm1-1-m'!$K54,'BNU-ESM'!$K54,CanESM2!$K54,CCSM4!$K54,'CNRM-CM5'!$K54,'CSIRO-Mk3-6-0'!$K54,'GFDL-ESM2M'!$K54,'GFDL-ESM2G'!$K54,'HadGEM2-ES'!$K54,'HadGEM2-CC'!$K54,inmcm4!$K54,'IPSL-CM5A-LR'!$K54,'IPSL-CM5A-MR'!$K54,'IPSL-MC5B-LR'!$K54,MIROC5!$K54,'MIROC-ESM'!$K54,'MIROC-ESM-CHEM'!$K54,'MRI-CGCM3'!$K54,'NorESM1-M'!$K54)</f>
        <v>349.47351736500002</v>
      </c>
      <c r="I55" s="10">
        <f>AVERAGE('bcc-csm-1'!$L54,'bcc-csm1-1-m'!$L54,'BNU-ESM'!$L54,CanESM2!$L54,CCSM4!$L54,'CNRM-CM5'!$L54,'CSIRO-Mk3-6-0'!$L54,'GFDL-ESM2M'!$L54,'GFDL-ESM2G'!$L54,'HadGEM2-ES'!$L54,'HadGEM2-CC'!$L54,inmcm4!$L54,'IPSL-CM5A-LR'!$L54,'IPSL-CM5A-MR'!$L54,'IPSL-MC5B-LR'!$L54,MIROC5!$L54,'MIROC-ESM'!$L54,'MIROC-ESM-CHEM'!$L54,'MRI-CGCM3'!$L54,'NorESM1-M'!$L54)</f>
        <v>145.05321643600001</v>
      </c>
      <c r="J55" s="51">
        <f>AVERAGE('bcc-csm-1'!$M54,'bcc-csm1-1-m'!$M54,'BNU-ESM'!$M54,CanESM2!$M54,CCSM4!$M54,'CNRM-CM5'!$M54,'CSIRO-Mk3-6-0'!$M54,'GFDL-ESM2M'!$M54,'GFDL-ESM2G'!$M54,'HadGEM2-ES'!$M54,'HadGEM2-CC'!$M54,inmcm4!$M54,'IPSL-CM5A-LR'!$M54,'IPSL-CM5A-MR'!$M54,'IPSL-MC5B-LR'!$M54,MIROC5!$M54,'MIROC-ESM'!$M54,'MIROC-ESM-CHEM'!$M54,'MRI-CGCM3'!$M54,'NorESM1-M'!$M54)</f>
        <v>0.21297755842149999</v>
      </c>
      <c r="K55" s="10">
        <f>MIN('bcc-csm-1'!$H54,'bcc-csm1-1-m'!$H54,'BNU-ESM'!$H54,CanESM2!$H54,CCSM4!$H54,'CNRM-CM5'!$H54,'CSIRO-Mk3-6-0'!$H54,'GFDL-ESM2M'!$H54,'GFDL-ESM2G'!$H54,'HadGEM2-ES'!$H54,'HadGEM2-CC'!$H54,inmcm4!$H54,'IPSL-CM5A-LR'!$H54,'IPSL-CM5A-MR'!$H54,'IPSL-MC5B-LR'!$H54,MIROC5!$H54,'MIROC-ESM'!$H54,'MIROC-ESM-CHEM'!$H54,'MRI-CGCM3'!$H54,'NorESM1-M'!$H54)</f>
        <v>32.993806259999999</v>
      </c>
      <c r="L55" s="10">
        <f>MIN('bcc-csm-1'!$I54,'bcc-csm1-1-m'!$I54,'BNU-ESM'!$I54,CanESM2!$I54,CCSM4!$I54,'CNRM-CM5'!$I54,'CSIRO-Mk3-6-0'!$I54,'GFDL-ESM2M'!$I54,'GFDL-ESM2G'!$I54,'HadGEM2-ES'!$I54,'HadGEM2-CC'!$I54,inmcm4!$I54,'IPSL-CM5A-LR'!$I54,'IPSL-CM5A-MR'!$I54,'IPSL-MC5B-LR'!$I54,MIROC5!$I54,'MIROC-ESM'!$I54,'MIROC-ESM-CHEM'!$I54,'MRI-CGCM3'!$I54,'NorESM1-M'!$I54)</f>
        <v>-6.7686145309999999</v>
      </c>
      <c r="M55" s="51">
        <f>MIN('bcc-csm-1'!$J54,'bcc-csm1-1-m'!$J54,'BNU-ESM'!$J54,CanESM2!$J54,CCSM4!$J54,'CNRM-CM5'!$J54,'CSIRO-Mk3-6-0'!$J54,'GFDL-ESM2M'!$J54,'GFDL-ESM2G'!$J54,'HadGEM2-ES'!$J54,'HadGEM2-CC'!$J54,inmcm4!$J54,'IPSL-CM5A-LR'!$J54,'IPSL-CM5A-MR'!$J54,'IPSL-MC5B-LR'!$J54,MIROC5!$J54,'MIROC-ESM'!$J54,'MIROC-ESM-CHEM'!$J54,'MRI-CGCM3'!$J54,'NorESM1-M'!$J54)</f>
        <v>-6.4186127570000001E-2</v>
      </c>
      <c r="N55" s="10">
        <f>MIN('bcc-csm-1'!$K54,'bcc-csm1-1-m'!$K54,'BNU-ESM'!$K54,CanESM2!$K54,CCSM4!$K54,'CNRM-CM5'!$K54,'CSIRO-Mk3-6-0'!$K54,'GFDL-ESM2M'!$K54,'GFDL-ESM2G'!$K54,'HadGEM2-ES'!$K54,'HadGEM2-CC'!$K54,inmcm4!$K54,'IPSL-CM5A-LR'!$K54,'IPSL-CM5A-MR'!$K54,'IPSL-MC5B-LR'!$K54,MIROC5!$K54,'MIROC-ESM'!$K54,'MIROC-ESM-CHEM'!$K54,'MRI-CGCM3'!$K54,'NorESM1-M'!$K54)</f>
        <v>122.3941657</v>
      </c>
      <c r="O55" s="10">
        <f>MIN('bcc-csm-1'!$L54,'bcc-csm1-1-m'!$L54,'BNU-ESM'!$L54,CanESM2!$L54,CCSM4!$L54,'CNRM-CM5'!$L54,'CSIRO-Mk3-6-0'!$L54,'GFDL-ESM2M'!$L54,'GFDL-ESM2G'!$L54,'HadGEM2-ES'!$L54,'HadGEM2-CC'!$L54,inmcm4!$L54,'IPSL-CM5A-LR'!$L54,'IPSL-CM5A-MR'!$L54,'IPSL-MC5B-LR'!$L54,MIROC5!$L54,'MIROC-ESM'!$L54,'MIROC-ESM-CHEM'!$L54,'MRI-CGCM3'!$L54,'NorESM1-M'!$L54)</f>
        <v>38.484621949999998</v>
      </c>
      <c r="P55" s="51">
        <f>MIN('bcc-csm-1'!$M54,'bcc-csm1-1-m'!$M54,'BNU-ESM'!$M54,CanESM2!$M54,CCSM4!$M54,'CNRM-CM5'!$M54,'CSIRO-Mk3-6-0'!$M54,'GFDL-ESM2M'!$M54,'GFDL-ESM2G'!$M54,'HadGEM2-ES'!$M54,'HadGEM2-CC'!$M54,inmcm4!$M54,'IPSL-CM5A-LR'!$M54,'IPSL-CM5A-MR'!$M54,'IPSL-MC5B-LR'!$M54,MIROC5!$M54,'MIROC-ESM'!$M54,'MIROC-ESM-CHEM'!$M54,'MRI-CGCM3'!$M54,'NorESM1-M'!$M54)</f>
        <v>2.4301241670000001E-2</v>
      </c>
      <c r="Q55" s="10">
        <f>MAX('bcc-csm-1'!$H54,'bcc-csm1-1-m'!$H54,'BNU-ESM'!$H54,CanESM2!$H54,CCSM4!$H54,'CNRM-CM5'!$H54,'CSIRO-Mk3-6-0'!$H54,'GFDL-ESM2M'!$H54,'GFDL-ESM2G'!$H54,'HadGEM2-ES'!$H54,'HadGEM2-CC'!$H54,inmcm4!$H54,'IPSL-CM5A-LR'!$H54,'IPSL-CM5A-MR'!$H54,'IPSL-MC5B-LR'!$H54,MIROC5!$H54,'MIROC-ESM'!$H54,'MIROC-ESM-CHEM'!$H54,'MRI-CGCM3'!$H54,'NorESM1-M'!$H54)</f>
        <v>338.80932810000002</v>
      </c>
      <c r="R55" s="10">
        <f>MAX('bcc-csm-1'!$I54,'bcc-csm1-1-m'!$I54,'BNU-ESM'!$I54,CanESM2!$I54,CCSM4!$I54,'CNRM-CM5'!$I54,'CSIRO-Mk3-6-0'!$I54,'GFDL-ESM2M'!$I54,'GFDL-ESM2G'!$I54,'HadGEM2-ES'!$I54,'HadGEM2-CC'!$I54,inmcm4!$I54,'IPSL-CM5A-LR'!$I54,'IPSL-CM5A-MR'!$I54,'IPSL-MC5B-LR'!$I54,MIROC5!$I54,'MIROC-ESM'!$I54,'MIROC-ESM-CHEM'!$I54,'MRI-CGCM3'!$I54,'NorESM1-M'!$I54)</f>
        <v>136.96651739999999</v>
      </c>
      <c r="S55" s="51">
        <f>MAX('bcc-csm-1'!$J54,'bcc-csm1-1-m'!$J54,'BNU-ESM'!$J54,CanESM2!$J54,CCSM4!$J54,'CNRM-CM5'!$J54,'CSIRO-Mk3-6-0'!$J54,'GFDL-ESM2M'!$J54,'GFDL-ESM2G'!$J54,'HadGEM2-ES'!$J54,'HadGEM2-CC'!$J54,inmcm4!$J54,'IPSL-CM5A-LR'!$J54,'IPSL-CM5A-MR'!$J54,'IPSL-MC5B-LR'!$J54,MIROC5!$J54,'MIROC-ESM'!$J54,'MIROC-ESM-CHEM'!$J54,'MRI-CGCM3'!$J54,'NorESM1-M'!$J54)</f>
        <v>0.26365474370000003</v>
      </c>
      <c r="T55" s="10">
        <f>MAX('bcc-csm-1'!$K54,'bcc-csm1-1-m'!$K54,'BNU-ESM'!$K54,CanESM2!$K54,CCSM4!$K54,'CNRM-CM5'!$K54,'CSIRO-Mk3-6-0'!$K54,'GFDL-ESM2M'!$K54,'GFDL-ESM2G'!$K54,'HadGEM2-ES'!$K54,'HadGEM2-CC'!$K54,inmcm4!$K54,'IPSL-CM5A-LR'!$K54,'IPSL-CM5A-MR'!$K54,'IPSL-MC5B-LR'!$K54,MIROC5!$K54,'MIROC-ESM'!$K54,'MIROC-ESM-CHEM'!$K54,'MRI-CGCM3'!$K54,'NorESM1-M'!$K54)</f>
        <v>516.72424120000005</v>
      </c>
      <c r="U55" s="10">
        <f>MAX('bcc-csm-1'!$L54,'bcc-csm1-1-m'!$L54,'BNU-ESM'!$L54,CanESM2!$L54,CCSM4!$L54,'CNRM-CM5'!$L54,'CSIRO-Mk3-6-0'!$L54,'GFDL-ESM2M'!$L54,'GFDL-ESM2G'!$L54,'HadGEM2-ES'!$L54,'HadGEM2-CC'!$L54,inmcm4!$L54,'IPSL-CM5A-LR'!$L54,'IPSL-CM5A-MR'!$L54,'IPSL-MC5B-LR'!$L54,MIROC5!$L54,'MIROC-ESM'!$L54,'MIROC-ESM-CHEM'!$L54,'MRI-CGCM3'!$L54,'NorESM1-M'!$L54)</f>
        <v>237.40361179999999</v>
      </c>
      <c r="V55" s="51">
        <f>MAX('bcc-csm-1'!$M54,'bcc-csm1-1-m'!$M54,'BNU-ESM'!$M54,CanESM2!$M54,CCSM4!$M54,'CNRM-CM5'!$M54,'CSIRO-Mk3-6-0'!$M54,'GFDL-ESM2M'!$M54,'GFDL-ESM2G'!$M54,'HadGEM2-ES'!$M54,'HadGEM2-CC'!$M54,inmcm4!$M54,'IPSL-CM5A-LR'!$M54,'IPSL-CM5A-MR'!$M54,'IPSL-MC5B-LR'!$M54,MIROC5!$M54,'MIROC-ESM'!$M54,'MIROC-ESM-CHEM'!$M54,'MRI-CGCM3'!$M54,'NorESM1-M'!$M54)</f>
        <v>0.40860975430000002</v>
      </c>
      <c r="W55" s="10">
        <f>STDEV('bcc-csm-1'!$H54,'bcc-csm1-1-m'!$H54,'BNU-ESM'!$H54,CanESM2!$H54,CCSM4!$H54,'CNRM-CM5'!$H54,'CSIRO-Mk3-6-0'!$H54,'GFDL-ESM2M'!$H54,'GFDL-ESM2G'!$H54,'HadGEM2-ES'!$H54,'HadGEM2-CC'!$H54,inmcm4!$H54,'IPSL-CM5A-LR'!$H54,'IPSL-CM5A-MR'!$H54,'IPSL-MC5B-LR'!$H54,MIROC5!$H54,'MIROC-ESM'!$H54,'MIROC-ESM-CHEM'!$H54,'MRI-CGCM3'!$H54,'NorESM1-M'!$H54)</f>
        <v>75.820548390883133</v>
      </c>
      <c r="X55" s="10">
        <f>STDEV('bcc-csm-1'!$I54,'bcc-csm1-1-m'!$I54,'BNU-ESM'!$I54,CanESM2!$I54,CCSM4!$I54,'CNRM-CM5'!$I54,'CSIRO-Mk3-6-0'!$I54,'GFDL-ESM2M'!$I54,'GFDL-ESM2G'!$I54,'HadGEM2-ES'!$I54,'HadGEM2-CC'!$I54,inmcm4!$I54,'IPSL-CM5A-LR'!$I54,'IPSL-CM5A-MR'!$I54,'IPSL-MC5B-LR'!$I54,MIROC5!$I54,'MIROC-ESM'!$I54,'MIROC-ESM-CHEM'!$I54,'MRI-CGCM3'!$I54,'NorESM1-M'!$I54)</f>
        <v>34.906906842207867</v>
      </c>
      <c r="Y55" s="51">
        <f>STDEV('bcc-csm-1'!$J54,'bcc-csm1-1-m'!$J54,'BNU-ESM'!$J54,CanESM2!$J54,CCSM4!$J54,'CNRM-CM5'!$J54,'CSIRO-Mk3-6-0'!$J54,'GFDL-ESM2M'!$J54,'GFDL-ESM2G'!$J54,'HadGEM2-ES'!$J54,'HadGEM2-CC'!$J54,inmcm4!$J54,'IPSL-CM5A-LR'!$J54,'IPSL-CM5A-MR'!$J54,'IPSL-MC5B-LR'!$J54,MIROC5!$J54,'MIROC-ESM'!$J54,'MIROC-ESM-CHEM'!$J54,'MRI-CGCM3'!$J54,'NorESM1-M'!$J54)</f>
        <v>8.1986234400634697E-2</v>
      </c>
      <c r="Z55" s="10">
        <f>STDEV('bcc-csm-1'!$K54,'bcc-csm1-1-m'!$K54,'BNU-ESM'!$K54,CanESM2!$K54,CCSM4!$K54,'CNRM-CM5'!$K54,'CSIRO-Mk3-6-0'!$K54,'GFDL-ESM2M'!$K54,'GFDL-ESM2G'!$K54,'HadGEM2-ES'!$K54,'HadGEM2-CC'!$K54,inmcm4!$K54,'IPSL-CM5A-LR'!$K54,'IPSL-CM5A-MR'!$K54,'IPSL-MC5B-LR'!$K54,MIROC5!$K54,'MIROC-ESM'!$K54,'MIROC-ESM-CHEM'!$K54,'MRI-CGCM3'!$K54,'NorESM1-M'!$K54)</f>
        <v>123.20837664699124</v>
      </c>
      <c r="AA55" s="10">
        <f>STDEV('bcc-csm-1'!$L54,'bcc-csm1-1-m'!$L54,'BNU-ESM'!$L54,CanESM2!$L54,CCSM4!$L54,'CNRM-CM5'!$L54,'CSIRO-Mk3-6-0'!$L54,'GFDL-ESM2M'!$L54,'GFDL-ESM2G'!$L54,'HadGEM2-ES'!$L54,'HadGEM2-CC'!$L54,inmcm4!$L54,'IPSL-CM5A-LR'!$L54,'IPSL-CM5A-MR'!$L54,'IPSL-MC5B-LR'!$L54,MIROC5!$L54,'MIROC-ESM'!$L54,'MIROC-ESM-CHEM'!$L54,'MRI-CGCM3'!$L54,'NorESM1-M'!$L54)</f>
        <v>58.664280767984586</v>
      </c>
      <c r="AB55" s="51">
        <f>STDEV('bcc-csm-1'!$M54,'bcc-csm1-1-m'!$M54,'BNU-ESM'!$M54,CanESM2!$M54,CCSM4!$M54,'CNRM-CM5'!$M54,'CSIRO-Mk3-6-0'!$M54,'GFDL-ESM2M'!$M54,'GFDL-ESM2G'!$M54,'HadGEM2-ES'!$M54,'HadGEM2-CC'!$M54,inmcm4!$M54,'IPSL-CM5A-LR'!$M54,'IPSL-CM5A-MR'!$M54,'IPSL-MC5B-LR'!$M54,MIROC5!$M54,'MIROC-ESM'!$M54,'MIROC-ESM-CHEM'!$M54,'MRI-CGCM3'!$M54,'NorESM1-M'!$M54)</f>
        <v>0.11339555306164312</v>
      </c>
      <c r="AC55" s="10">
        <f t="shared" ref="AC55:AH55" si="124">E55-(3*W55)</f>
        <v>-17.255509854649404</v>
      </c>
      <c r="AD55" s="10">
        <f t="shared" si="124"/>
        <v>-27.698670622673617</v>
      </c>
      <c r="AE55" s="51">
        <f t="shared" si="124"/>
        <v>-0.13450338722440411</v>
      </c>
      <c r="AF55" s="10">
        <f t="shared" si="124"/>
        <v>-20.151612575973672</v>
      </c>
      <c r="AG55" s="10">
        <f t="shared" si="124"/>
        <v>-30.939625867953737</v>
      </c>
      <c r="AH55" s="54">
        <f t="shared" si="124"/>
        <v>-0.12720910076342937</v>
      </c>
      <c r="AI55" s="10">
        <f t="shared" ref="AI55:AN55" si="125">E55+(3*W55)</f>
        <v>437.66778049064942</v>
      </c>
      <c r="AJ55" s="10">
        <f t="shared" si="125"/>
        <v>181.74277043057361</v>
      </c>
      <c r="AK55" s="54">
        <f t="shared" si="125"/>
        <v>0.35741401917940407</v>
      </c>
      <c r="AL55" s="10">
        <f t="shared" si="125"/>
        <v>719.09864730597371</v>
      </c>
      <c r="AM55" s="10">
        <f t="shared" si="125"/>
        <v>321.04605873995376</v>
      </c>
      <c r="AN55" s="54">
        <f t="shared" si="125"/>
        <v>0.55316421760642931</v>
      </c>
      <c r="AO55" s="10">
        <f>AVERAGE('bcc-csm-1'!$E54,'bcc-csm1-1-m'!$E54,'BNU-ESM'!$E54,CanESM2!$E54,CCSM4!$E54,'CNRM-CM5'!$E54,'CSIRO-Mk3-6-0'!$E54,'GFDL-ESM2M'!$E54,'GFDL-ESM2G'!$E54,'HadGEM2-ES'!$E54,'HadGEM2-CC'!$E54,inmcm4!$E54,'IPSL-CM5A-LR'!$E54,'IPSL-CM5A-MR'!$E54,'IPSL-MC5B-LR'!$E54,MIROC5!$E54,'MIROC-ESM'!$E54,'MIROC-ESM-CHEM'!$E54,'MRI-CGCM3'!$E54,'NorESM1-M'!$E54)</f>
        <v>1798.4269566000003</v>
      </c>
      <c r="AP55" s="10">
        <f>AVERAGE('bcc-csm-1'!$F54,'bcc-csm1-1-m'!$F54,'BNU-ESM'!$F54,CanESM2!$F54,CCSM4!$F54,'CNRM-CM5'!$F54,'CSIRO-Mk3-6-0'!$F54,'GFDL-ESM2M'!$F54,'GFDL-ESM2G'!$F54,'HadGEM2-ES'!$F54,'HadGEM2-CC'!$F54,inmcm4!$F54,'IPSL-CM5A-LR'!$F54,'IPSL-CM5A-MR'!$F54,'IPSL-MC5B-LR'!$F54,MIROC5!$F54,'MIROC-ESM'!$F54,'MIROC-ESM-CHEM'!$F54,'MRI-CGCM3'!$F54,'NorESM1-M'!$F54)</f>
        <v>131.30208003349998</v>
      </c>
      <c r="AQ55" s="17">
        <f>AVERAGE('bcc-csm-1'!$G54,'bcc-csm1-1-m'!$G54,'BNU-ESM'!$G54,CanESM2!$G54,CCSM4!$G54,'CNRM-CM5'!$G54,'CSIRO-Mk3-6-0'!$G54,'GFDL-ESM2M'!$G54,'GFDL-ESM2G'!$G54,'HadGEM2-ES'!$G54,'HadGEM2-CC'!$G54,inmcm4!$G54,'IPSL-CM5A-LR'!$G54,'IPSL-CM5A-MR'!$G54,'IPSL-MC5B-LR'!$G54,MIROC5!$G54,'MIROC-ESM'!$G54,'MIROC-ESM-CHEM'!$G54,'MRI-CGCM3'!$G54,'NorESM1-M'!$G54)</f>
        <v>0.9476830729450002</v>
      </c>
      <c r="AR55" s="58">
        <f t="shared" si="82"/>
        <v>0.11688333215122804</v>
      </c>
      <c r="AS55" s="56">
        <f t="shared" si="83"/>
        <v>0.58660190215036079</v>
      </c>
      <c r="AT55" s="60">
        <f t="shared" si="84"/>
        <v>0.11760821645905711</v>
      </c>
      <c r="AU55" s="56">
        <f t="shared" si="85"/>
        <v>0.1943217744165123</v>
      </c>
      <c r="AV55" s="56">
        <f t="shared" si="86"/>
        <v>1.1047290065701292</v>
      </c>
      <c r="AW55" s="60">
        <f t="shared" si="87"/>
        <v>0.22473500319010167</v>
      </c>
    </row>
    <row r="56" spans="1:49" ht="12.75" x14ac:dyDescent="0.35">
      <c r="A56" s="7" t="str">
        <f>IF(AND(B56='bcc-csm-1'!C55, B56='bcc-csm1-1-m'!C55,B56='BNU-ESM'!C55, B56=CanESM2!C55, B56=CCSM4!C55, B56='CNRM-CM5'!C55, B56='CSIRO-Mk3-6-0'!C55, B56='GFDL-ESM2M'!C55, B56='GFDL-ESM2G'!C55, B56='HadGEM2-ES'!C55, B56='HadGEM2-CC'!C55, B56=inmcm4!C55, B56='IPSL-CM5A-LR'!C55, B56='IPSL-CM5A-MR'!C55, B56='IPSL-MC5B-LR'!C55, B56=MIROC5!C55, B56='MIROC-ESM'!C55, B56='MIROC-ESM-CHEM'!C55, B56='MRI-CGCM3'!C55, B56='NorESM1-M'!C55), "Yes", "No")</f>
        <v>Yes</v>
      </c>
      <c r="B56" s="7">
        <v>27103</v>
      </c>
      <c r="C56" s="7" t="str">
        <f>VLOOKUP(B56, 'County name'!$A$2:$B$89, 2, FALSE)</f>
        <v>Nicollet</v>
      </c>
      <c r="D56" s="8" t="s">
        <v>97</v>
      </c>
      <c r="E56" s="10">
        <f>AVERAGE('bcc-csm-1'!$H55,'bcc-csm1-1-m'!$H55,'BNU-ESM'!$H55,CanESM2!$H55,CCSM4!$H55,'CNRM-CM5'!$H55,'CSIRO-Mk3-6-0'!$H55,'GFDL-ESM2M'!$H55,'GFDL-ESM2G'!$H55,'HadGEM2-ES'!$H55,'HadGEM2-CC'!$H55,inmcm4!$H55,'IPSL-CM5A-LR'!$H55,'IPSL-CM5A-MR'!$H55,'IPSL-MC5B-LR'!$H55,MIROC5!$H55,'MIROC-ESM'!$H55,'MIROC-ESM-CHEM'!$H55,'MRI-CGCM3'!$H55,'NorESM1-M'!$H55)</f>
        <v>212.73113715749997</v>
      </c>
      <c r="F56" s="10">
        <f>AVERAGE('bcc-csm-1'!$I55,'bcc-csm1-1-m'!$I55,'BNU-ESM'!$I55,CanESM2!$I55,CCSM4!$I55,'CNRM-CM5'!$I55,'CSIRO-Mk3-6-0'!$I55,'GFDL-ESM2M'!$I55,'GFDL-ESM2G'!$I55,'HadGEM2-ES'!$I55,'HadGEM2-CC'!$I55,inmcm4!$I55,'IPSL-CM5A-LR'!$I55,'IPSL-CM5A-MR'!$I55,'IPSL-MC5B-LR'!$I55,MIROC5!$I55,'MIROC-ESM'!$I55,'MIROC-ESM-CHEM'!$I55,'MRI-CGCM3'!$I55,'NorESM1-M'!$I55)</f>
        <v>81.170112955500002</v>
      </c>
      <c r="G56" s="51">
        <f>AVERAGE('bcc-csm-1'!$J55,'bcc-csm1-1-m'!$J55,'BNU-ESM'!$J55,CanESM2!$J55,CCSM4!$J55,'CNRM-CM5'!$J55,'CSIRO-Mk3-6-0'!$J55,'GFDL-ESM2M'!$J55,'GFDL-ESM2G'!$J55,'HadGEM2-ES'!$J55,'HadGEM2-CC'!$J55,inmcm4!$J55,'IPSL-CM5A-LR'!$J55,'IPSL-CM5A-MR'!$J55,'IPSL-MC5B-LR'!$J55,MIROC5!$J55,'MIROC-ESM'!$J55,'MIROC-ESM-CHEM'!$J55,'MRI-CGCM3'!$J55,'NorESM1-M'!$J55)</f>
        <v>0.11085796361149999</v>
      </c>
      <c r="H56" s="10">
        <f>AVERAGE('bcc-csm-1'!$K55,'bcc-csm1-1-m'!$K55,'BNU-ESM'!$K55,CanESM2!$K55,CCSM4!$K55,'CNRM-CM5'!$K55,'CSIRO-Mk3-6-0'!$K55,'GFDL-ESM2M'!$K55,'GFDL-ESM2G'!$K55,'HadGEM2-ES'!$K55,'HadGEM2-CC'!$K55,inmcm4!$K55,'IPSL-CM5A-LR'!$K55,'IPSL-CM5A-MR'!$K55,'IPSL-MC5B-LR'!$K55,MIROC5!$K55,'MIROC-ESM'!$K55,'MIROC-ESM-CHEM'!$K55,'MRI-CGCM3'!$K55,'NorESM1-M'!$K55)</f>
        <v>350.07844906000003</v>
      </c>
      <c r="I56" s="10">
        <f>AVERAGE('bcc-csm-1'!$L55,'bcc-csm1-1-m'!$L55,'BNU-ESM'!$L55,CanESM2!$L55,CCSM4!$L55,'CNRM-CM5'!$L55,'CSIRO-Mk3-6-0'!$L55,'GFDL-ESM2M'!$L55,'GFDL-ESM2G'!$L55,'HadGEM2-ES'!$L55,'HadGEM2-CC'!$L55,inmcm4!$L55,'IPSL-CM5A-LR'!$L55,'IPSL-CM5A-MR'!$L55,'IPSL-MC5B-LR'!$L55,MIROC5!$L55,'MIROC-ESM'!$L55,'MIROC-ESM-CHEM'!$L55,'MRI-CGCM3'!$L55,'NorESM1-M'!$L55)</f>
        <v>152.80529677000001</v>
      </c>
      <c r="J56" s="51">
        <f>AVERAGE('bcc-csm-1'!$M55,'bcc-csm1-1-m'!$M55,'BNU-ESM'!$M55,CanESM2!$M55,CCSM4!$M55,'CNRM-CM5'!$M55,'CSIRO-Mk3-6-0'!$M55,'GFDL-ESM2M'!$M55,'GFDL-ESM2G'!$M55,'HadGEM2-ES'!$M55,'HadGEM2-CC'!$M55,inmcm4!$M55,'IPSL-CM5A-LR'!$M55,'IPSL-CM5A-MR'!$M55,'IPSL-MC5B-LR'!$M55,MIROC5!$M55,'MIROC-ESM'!$M55,'MIROC-ESM-CHEM'!$M55,'MRI-CGCM3'!$M55,'NorESM1-M'!$M55)</f>
        <v>0.20898114419575003</v>
      </c>
      <c r="K56" s="10">
        <f>MIN('bcc-csm-1'!$H55,'bcc-csm1-1-m'!$H55,'BNU-ESM'!$H55,CanESM2!$H55,CCSM4!$H55,'CNRM-CM5'!$H55,'CSIRO-Mk3-6-0'!$H55,'GFDL-ESM2M'!$H55,'GFDL-ESM2G'!$H55,'HadGEM2-ES'!$H55,'HadGEM2-CC'!$H55,inmcm4!$H55,'IPSL-CM5A-LR'!$H55,'IPSL-CM5A-MR'!$H55,'IPSL-MC5B-LR'!$H55,MIROC5!$H55,'MIROC-ESM'!$H55,'MIROC-ESM-CHEM'!$H55,'MRI-CGCM3'!$H55,'NorESM1-M'!$H55)</f>
        <v>42.011777250000002</v>
      </c>
      <c r="L56" s="10">
        <f>MIN('bcc-csm-1'!$I55,'bcc-csm1-1-m'!$I55,'BNU-ESM'!$I55,CanESM2!$I55,CCSM4!$I55,'CNRM-CM5'!$I55,'CSIRO-Mk3-6-0'!$I55,'GFDL-ESM2M'!$I55,'GFDL-ESM2G'!$I55,'HadGEM2-ES'!$I55,'HadGEM2-CC'!$I55,inmcm4!$I55,'IPSL-CM5A-LR'!$I55,'IPSL-CM5A-MR'!$I55,'IPSL-MC5B-LR'!$I55,MIROC5!$I55,'MIROC-ESM'!$I55,'MIROC-ESM-CHEM'!$I55,'MRI-CGCM3'!$I55,'NorESM1-M'!$I55)</f>
        <v>-13.99372468</v>
      </c>
      <c r="M56" s="51">
        <f>MIN('bcc-csm-1'!$J55,'bcc-csm1-1-m'!$J55,'BNU-ESM'!$J55,CanESM2!$J55,CCSM4!$J55,'CNRM-CM5'!$J55,'CSIRO-Mk3-6-0'!$J55,'GFDL-ESM2M'!$J55,'GFDL-ESM2G'!$J55,'HadGEM2-ES'!$J55,'HadGEM2-CC'!$J55,inmcm4!$J55,'IPSL-CM5A-LR'!$J55,'IPSL-CM5A-MR'!$J55,'IPSL-MC5B-LR'!$J55,MIROC5!$J55,'MIROC-ESM'!$J55,'MIROC-ESM-CHEM'!$J55,'MRI-CGCM3'!$J55,'NorESM1-M'!$J55)</f>
        <v>-6.3541455019999998E-2</v>
      </c>
      <c r="N56" s="10">
        <f>MIN('bcc-csm-1'!$K55,'bcc-csm1-1-m'!$K55,'BNU-ESM'!$K55,CanESM2!$K55,CCSM4!$K55,'CNRM-CM5'!$K55,'CSIRO-Mk3-6-0'!$K55,'GFDL-ESM2M'!$K55,'GFDL-ESM2G'!$K55,'HadGEM2-ES'!$K55,'HadGEM2-CC'!$K55,inmcm4!$K55,'IPSL-CM5A-LR'!$K55,'IPSL-CM5A-MR'!$K55,'IPSL-MC5B-LR'!$K55,MIROC5!$K55,'MIROC-ESM'!$K55,'MIROC-ESM-CHEM'!$K55,'MRI-CGCM3'!$K55,'NorESM1-M'!$K55)</f>
        <v>119.96248009999999</v>
      </c>
      <c r="O56" s="10">
        <f>MIN('bcc-csm-1'!$L55,'bcc-csm1-1-m'!$L55,'BNU-ESM'!$L55,CanESM2!$L55,CCSM4!$L55,'CNRM-CM5'!$L55,'CSIRO-Mk3-6-0'!$L55,'GFDL-ESM2M'!$L55,'GFDL-ESM2G'!$L55,'HadGEM2-ES'!$L55,'HadGEM2-CC'!$L55,inmcm4!$L55,'IPSL-CM5A-LR'!$L55,'IPSL-CM5A-MR'!$L55,'IPSL-MC5B-LR'!$L55,MIROC5!$L55,'MIROC-ESM'!$L55,'MIROC-ESM-CHEM'!$L55,'MRI-CGCM3'!$L55,'NorESM1-M'!$L55)</f>
        <v>28.31019349</v>
      </c>
      <c r="P56" s="51">
        <f>MIN('bcc-csm-1'!$M55,'bcc-csm1-1-m'!$M55,'BNU-ESM'!$M55,CanESM2!$M55,CCSM4!$M55,'CNRM-CM5'!$M55,'CSIRO-Mk3-6-0'!$M55,'GFDL-ESM2M'!$M55,'GFDL-ESM2G'!$M55,'HadGEM2-ES'!$M55,'HadGEM2-CC'!$M55,inmcm4!$M55,'IPSL-CM5A-LR'!$M55,'IPSL-CM5A-MR'!$M55,'IPSL-MC5B-LR'!$M55,MIROC5!$M55,'MIROC-ESM'!$M55,'MIROC-ESM-CHEM'!$M55,'MRI-CGCM3'!$M55,'NorESM1-M'!$M55)</f>
        <v>8.8231783250000001E-3</v>
      </c>
      <c r="Q56" s="10">
        <f>MAX('bcc-csm-1'!$H55,'bcc-csm1-1-m'!$H55,'BNU-ESM'!$H55,CanESM2!$H55,CCSM4!$H55,'CNRM-CM5'!$H55,'CSIRO-Mk3-6-0'!$H55,'GFDL-ESM2M'!$H55,'GFDL-ESM2G'!$H55,'HadGEM2-ES'!$H55,'HadGEM2-CC'!$H55,inmcm4!$H55,'IPSL-CM5A-LR'!$H55,'IPSL-CM5A-MR'!$H55,'IPSL-MC5B-LR'!$H55,MIROC5!$H55,'MIROC-ESM'!$H55,'MIROC-ESM-CHEM'!$H55,'MRI-CGCM3'!$H55,'NorESM1-M'!$H55)</f>
        <v>349.80235850000003</v>
      </c>
      <c r="R56" s="10">
        <f>MAX('bcc-csm-1'!$I55,'bcc-csm1-1-m'!$I55,'BNU-ESM'!$I55,CanESM2!$I55,CCSM4!$I55,'CNRM-CM5'!$I55,'CSIRO-Mk3-6-0'!$I55,'GFDL-ESM2M'!$I55,'GFDL-ESM2G'!$I55,'HadGEM2-ES'!$I55,'HadGEM2-CC'!$I55,inmcm4!$I55,'IPSL-CM5A-LR'!$I55,'IPSL-CM5A-MR'!$I55,'IPSL-MC5B-LR'!$I55,MIROC5!$I55,'MIROC-ESM'!$I55,'MIROC-ESM-CHEM'!$I55,'MRI-CGCM3'!$I55,'NorESM1-M'!$I55)</f>
        <v>151.98584550000001</v>
      </c>
      <c r="S56" s="51">
        <f>MAX('bcc-csm-1'!$J55,'bcc-csm1-1-m'!$J55,'BNU-ESM'!$J55,CanESM2!$J55,CCSM4!$J55,'CNRM-CM5'!$J55,'CSIRO-Mk3-6-0'!$J55,'GFDL-ESM2M'!$J55,'GFDL-ESM2G'!$J55,'HadGEM2-ES'!$J55,'HadGEM2-CC'!$J55,inmcm4!$J55,'IPSL-CM5A-LR'!$J55,'IPSL-CM5A-MR'!$J55,'IPSL-MC5B-LR'!$J55,MIROC5!$J55,'MIROC-ESM'!$J55,'MIROC-ESM-CHEM'!$J55,'MRI-CGCM3'!$J55,'NorESM1-M'!$J55)</f>
        <v>0.26665086760000001</v>
      </c>
      <c r="T56" s="10">
        <f>MAX('bcc-csm-1'!$K55,'bcc-csm1-1-m'!$K55,'BNU-ESM'!$K55,CanESM2!$K55,CCSM4!$K55,'CNRM-CM5'!$K55,'CSIRO-Mk3-6-0'!$K55,'GFDL-ESM2M'!$K55,'GFDL-ESM2G'!$K55,'HadGEM2-ES'!$K55,'HadGEM2-CC'!$K55,inmcm4!$K55,'IPSL-CM5A-LR'!$K55,'IPSL-CM5A-MR'!$K55,'IPSL-MC5B-LR'!$K55,MIROC5!$K55,'MIROC-ESM'!$K55,'MIROC-ESM-CHEM'!$K55,'MRI-CGCM3'!$K55,'NorESM1-M'!$K55)</f>
        <v>538.41473640000004</v>
      </c>
      <c r="U56" s="10">
        <f>MAX('bcc-csm-1'!$L55,'bcc-csm1-1-m'!$L55,'BNU-ESM'!$L55,CanESM2!$L55,CCSM4!$L55,'CNRM-CM5'!$L55,'CSIRO-Mk3-6-0'!$L55,'GFDL-ESM2M'!$L55,'GFDL-ESM2G'!$L55,'HadGEM2-ES'!$L55,'HadGEM2-CC'!$L55,inmcm4!$L55,'IPSL-CM5A-LR'!$L55,'IPSL-CM5A-MR'!$L55,'IPSL-MC5B-LR'!$L55,MIROC5!$L55,'MIROC-ESM'!$L55,'MIROC-ESM-CHEM'!$L55,'MRI-CGCM3'!$L55,'NorESM1-M'!$L55)</f>
        <v>257.53680300000002</v>
      </c>
      <c r="V56" s="51">
        <f>MAX('bcc-csm-1'!$M55,'bcc-csm1-1-m'!$M55,'BNU-ESM'!$M55,CanESM2!$M55,CCSM4!$M55,'CNRM-CM5'!$M55,'CSIRO-Mk3-6-0'!$M55,'GFDL-ESM2M'!$M55,'GFDL-ESM2G'!$M55,'HadGEM2-ES'!$M55,'HadGEM2-CC'!$M55,inmcm4!$M55,'IPSL-CM5A-LR'!$M55,'IPSL-CM5A-MR'!$M55,'IPSL-MC5B-LR'!$M55,MIROC5!$M55,'MIROC-ESM'!$M55,'MIROC-ESM-CHEM'!$M55,'MRI-CGCM3'!$M55,'NorESM1-M'!$M55)</f>
        <v>0.42047287290000002</v>
      </c>
      <c r="W56" s="10">
        <f>STDEV('bcc-csm-1'!$H55,'bcc-csm1-1-m'!$H55,'BNU-ESM'!$H55,CanESM2!$H55,CCSM4!$H55,'CNRM-CM5'!$H55,'CSIRO-Mk3-6-0'!$H55,'GFDL-ESM2M'!$H55,'GFDL-ESM2G'!$H55,'HadGEM2-ES'!$H55,'HadGEM2-CC'!$H55,inmcm4!$H55,'IPSL-CM5A-LR'!$H55,'IPSL-CM5A-MR'!$H55,'IPSL-MC5B-LR'!$H55,MIROC5!$H55,'MIROC-ESM'!$H55,'MIROC-ESM-CHEM'!$H55,'MRI-CGCM3'!$H55,'NorESM1-M'!$H55)</f>
        <v>76.586971981415644</v>
      </c>
      <c r="X56" s="10">
        <f>STDEV('bcc-csm-1'!$I55,'bcc-csm1-1-m'!$I55,'BNU-ESM'!$I55,CanESM2!$I55,CCSM4!$I55,'CNRM-CM5'!$I55,'CSIRO-Mk3-6-0'!$I55,'GFDL-ESM2M'!$I55,'GFDL-ESM2G'!$I55,'HadGEM2-ES'!$I55,'HadGEM2-CC'!$I55,inmcm4!$I55,'IPSL-CM5A-LR'!$I55,'IPSL-CM5A-MR'!$I55,'IPSL-MC5B-LR'!$I55,MIROC5!$I55,'MIROC-ESM'!$I55,'MIROC-ESM-CHEM'!$I55,'MRI-CGCM3'!$I55,'NorESM1-M'!$I55)</f>
        <v>38.856710762690682</v>
      </c>
      <c r="Y56" s="51">
        <f>STDEV('bcc-csm-1'!$J55,'bcc-csm1-1-m'!$J55,'BNU-ESM'!$J55,CanESM2!$J55,CCSM4!$J55,'CNRM-CM5'!$J55,'CSIRO-Mk3-6-0'!$J55,'GFDL-ESM2M'!$J55,'GFDL-ESM2G'!$J55,'HadGEM2-ES'!$J55,'HadGEM2-CC'!$J55,inmcm4!$J55,'IPSL-CM5A-LR'!$J55,'IPSL-CM5A-MR'!$J55,'IPSL-MC5B-LR'!$J55,MIROC5!$J55,'MIROC-ESM'!$J55,'MIROC-ESM-CHEM'!$J55,'MRI-CGCM3'!$J55,'NorESM1-M'!$J55)</f>
        <v>7.8030986491474552E-2</v>
      </c>
      <c r="Z56" s="10">
        <f>STDEV('bcc-csm-1'!$K55,'bcc-csm1-1-m'!$K55,'BNU-ESM'!$K55,CanESM2!$K55,CCSM4!$K55,'CNRM-CM5'!$K55,'CSIRO-Mk3-6-0'!$K55,'GFDL-ESM2M'!$K55,'GFDL-ESM2G'!$K55,'HadGEM2-ES'!$K55,'HadGEM2-CC'!$K55,inmcm4!$K55,'IPSL-CM5A-LR'!$K55,'IPSL-CM5A-MR'!$K55,'IPSL-MC5B-LR'!$K55,MIROC5!$K55,'MIROC-ESM'!$K55,'MIROC-ESM-CHEM'!$K55,'MRI-CGCM3'!$K55,'NorESM1-M'!$K55)</f>
        <v>129.38647778031446</v>
      </c>
      <c r="AA56" s="10">
        <f>STDEV('bcc-csm-1'!$L55,'bcc-csm1-1-m'!$L55,'BNU-ESM'!$L55,CanESM2!$L55,CCSM4!$L55,'CNRM-CM5'!$L55,'CSIRO-Mk3-6-0'!$L55,'GFDL-ESM2M'!$L55,'GFDL-ESM2G'!$L55,'HadGEM2-ES'!$L55,'HadGEM2-CC'!$L55,inmcm4!$L55,'IPSL-CM5A-LR'!$L55,'IPSL-CM5A-MR'!$L55,'IPSL-MC5B-LR'!$L55,MIROC5!$L55,'MIROC-ESM'!$L55,'MIROC-ESM-CHEM'!$L55,'MRI-CGCM3'!$L55,'NorESM1-M'!$L55)</f>
        <v>70.305840282212756</v>
      </c>
      <c r="AB56" s="51">
        <f>STDEV('bcc-csm-1'!$M55,'bcc-csm1-1-m'!$M55,'BNU-ESM'!$M55,CanESM2!$M55,CCSM4!$M55,'CNRM-CM5'!$M55,'CSIRO-Mk3-6-0'!$M55,'GFDL-ESM2M'!$M55,'GFDL-ESM2G'!$M55,'HadGEM2-ES'!$M55,'HadGEM2-CC'!$M55,inmcm4!$M55,'IPSL-CM5A-LR'!$M55,'IPSL-CM5A-MR'!$M55,'IPSL-MC5B-LR'!$M55,MIROC5!$M55,'MIROC-ESM'!$M55,'MIROC-ESM-CHEM'!$M55,'MRI-CGCM3'!$M55,'NorESM1-M'!$M55)</f>
        <v>0.12109596938193624</v>
      </c>
      <c r="AC56" s="10">
        <f t="shared" ref="AC56:AH56" si="126">E56-(3*W56)</f>
        <v>-17.029778786746959</v>
      </c>
      <c r="AD56" s="10">
        <f t="shared" si="126"/>
        <v>-35.400019332572043</v>
      </c>
      <c r="AE56" s="51">
        <f t="shared" si="126"/>
        <v>-0.12323499586292366</v>
      </c>
      <c r="AF56" s="10">
        <f t="shared" si="126"/>
        <v>-38.080984280943369</v>
      </c>
      <c r="AG56" s="10">
        <f t="shared" si="126"/>
        <v>-58.112224076638256</v>
      </c>
      <c r="AH56" s="54">
        <f t="shared" si="126"/>
        <v>-0.15430676395005871</v>
      </c>
      <c r="AI56" s="10">
        <f t="shared" ref="AI56:AN56" si="127">E56+(3*W56)</f>
        <v>442.49205310174693</v>
      </c>
      <c r="AJ56" s="10">
        <f t="shared" si="127"/>
        <v>197.74024524357205</v>
      </c>
      <c r="AK56" s="54">
        <f t="shared" si="127"/>
        <v>0.34495092308592368</v>
      </c>
      <c r="AL56" s="10">
        <f t="shared" si="127"/>
        <v>738.23788240094336</v>
      </c>
      <c r="AM56" s="10">
        <f t="shared" si="127"/>
        <v>363.72281761663828</v>
      </c>
      <c r="AN56" s="54">
        <f t="shared" si="127"/>
        <v>0.57226905234155878</v>
      </c>
      <c r="AO56" s="10">
        <f>AVERAGE('bcc-csm-1'!$E55,'bcc-csm1-1-m'!$E55,'BNU-ESM'!$E55,CanESM2!$E55,CCSM4!$E55,'CNRM-CM5'!$E55,'CSIRO-Mk3-6-0'!$E55,'GFDL-ESM2M'!$E55,'GFDL-ESM2G'!$E55,'HadGEM2-ES'!$E55,'HadGEM2-CC'!$E55,inmcm4!$E55,'IPSL-CM5A-LR'!$E55,'IPSL-CM5A-MR'!$E55,'IPSL-MC5B-LR'!$E55,MIROC5!$E55,'MIROC-ESM'!$E55,'MIROC-ESM-CHEM'!$E55,'MRI-CGCM3'!$E55,'NorESM1-M'!$E55)</f>
        <v>1873.6069769499998</v>
      </c>
      <c r="AP56" s="10">
        <f>AVERAGE('bcc-csm-1'!$F55,'bcc-csm1-1-m'!$F55,'BNU-ESM'!$F55,CanESM2!$F55,CCSM4!$F55,'CNRM-CM5'!$F55,'CSIRO-Mk3-6-0'!$F55,'GFDL-ESM2M'!$F55,'GFDL-ESM2G'!$F55,'HadGEM2-ES'!$F55,'HadGEM2-CC'!$F55,inmcm4!$F55,'IPSL-CM5A-LR'!$F55,'IPSL-CM5A-MR'!$F55,'IPSL-MC5B-LR'!$F55,MIROC5!$F55,'MIROC-ESM'!$F55,'MIROC-ESM-CHEM'!$F55,'MRI-CGCM3'!$F55,'NorESM1-M'!$F55)</f>
        <v>147.32821643000003</v>
      </c>
      <c r="AQ56" s="17">
        <f>AVERAGE('bcc-csm-1'!$G55,'bcc-csm1-1-m'!$G55,'BNU-ESM'!$G55,CanESM2!$G55,CCSM4!$G55,'CNRM-CM5'!$G55,'CSIRO-Mk3-6-0'!$G55,'GFDL-ESM2M'!$G55,'GFDL-ESM2G'!$G55,'HadGEM2-ES'!$G55,'HadGEM2-CC'!$G55,inmcm4!$G55,'IPSL-CM5A-LR'!$G55,'IPSL-CM5A-MR'!$G55,'IPSL-MC5B-LR'!$G55,MIROC5!$G55,'MIROC-ESM'!$G55,'MIROC-ESM-CHEM'!$G55,'MRI-CGCM3'!$G55,'NorESM1-M'!$G55)</f>
        <v>0.97640146806500017</v>
      </c>
      <c r="AR56" s="58">
        <f t="shared" si="82"/>
        <v>0.11354096124460421</v>
      </c>
      <c r="AS56" s="56">
        <f t="shared" si="83"/>
        <v>0.55094750294534589</v>
      </c>
      <c r="AT56" s="60">
        <f t="shared" si="84"/>
        <v>0.11353727666058779</v>
      </c>
      <c r="AU56" s="56">
        <f t="shared" si="85"/>
        <v>0.18684732356723202</v>
      </c>
      <c r="AV56" s="56">
        <f t="shared" si="86"/>
        <v>1.0371760445671472</v>
      </c>
      <c r="AW56" s="60">
        <f t="shared" si="87"/>
        <v>0.21403198482474825</v>
      </c>
    </row>
    <row r="57" spans="1:49" ht="12.75" x14ac:dyDescent="0.35">
      <c r="A57" s="7" t="str">
        <f>IF(AND(B57='bcc-csm-1'!C56, B57='bcc-csm1-1-m'!C56,B57='BNU-ESM'!C56, B57=CanESM2!C56, B57=CCSM4!C56, B57='CNRM-CM5'!C56, B57='CSIRO-Mk3-6-0'!C56, B57='GFDL-ESM2M'!C56, B57='GFDL-ESM2G'!C56, B57='HadGEM2-ES'!C56, B57='HadGEM2-CC'!C56, B57=inmcm4!C56, B57='IPSL-CM5A-LR'!C56, B57='IPSL-CM5A-MR'!C56, B57='IPSL-MC5B-LR'!C56, B57=MIROC5!C56, B57='MIROC-ESM'!C56, B57='MIROC-ESM-CHEM'!C56, B57='MRI-CGCM3'!C56, B57='NorESM1-M'!C56), "Yes", "No")</f>
        <v>Yes</v>
      </c>
      <c r="B57" s="7">
        <v>27105</v>
      </c>
      <c r="C57" s="7" t="str">
        <f>VLOOKUP(B57, 'County name'!$A$2:$B$89, 2, FALSE)</f>
        <v>Nobles</v>
      </c>
      <c r="D57" s="8" t="s">
        <v>97</v>
      </c>
      <c r="E57" s="10">
        <f>AVERAGE('bcc-csm-1'!$H56,'bcc-csm1-1-m'!$H56,'BNU-ESM'!$H56,CanESM2!$H56,CCSM4!$H56,'CNRM-CM5'!$H56,'CSIRO-Mk3-6-0'!$H56,'GFDL-ESM2M'!$H56,'GFDL-ESM2G'!$H56,'HadGEM2-ES'!$H56,'HadGEM2-CC'!$H56,inmcm4!$H56,'IPSL-CM5A-LR'!$H56,'IPSL-CM5A-MR'!$H56,'IPSL-MC5B-LR'!$H56,MIROC5!$H56,'MIROC-ESM'!$H56,'MIROC-ESM-CHEM'!$H56,'MRI-CGCM3'!$H56,'NorESM1-M'!$H56)</f>
        <v>211.57157295500002</v>
      </c>
      <c r="F57" s="10">
        <f>AVERAGE('bcc-csm-1'!$I56,'bcc-csm1-1-m'!$I56,'BNU-ESM'!$I56,CanESM2!$I56,CCSM4!$I56,'CNRM-CM5'!$I56,'CSIRO-Mk3-6-0'!$I56,'GFDL-ESM2M'!$I56,'GFDL-ESM2G'!$I56,'HadGEM2-ES'!$I56,'HadGEM2-CC'!$I56,inmcm4!$I56,'IPSL-CM5A-LR'!$I56,'IPSL-CM5A-MR'!$I56,'IPSL-MC5B-LR'!$I56,MIROC5!$I56,'MIROC-ESM'!$I56,'MIROC-ESM-CHEM'!$I56,'MRI-CGCM3'!$I56,'NorESM1-M'!$I56)</f>
        <v>80.193067980549998</v>
      </c>
      <c r="G57" s="51">
        <f>AVERAGE('bcc-csm-1'!$J56,'bcc-csm1-1-m'!$J56,'BNU-ESM'!$J56,CanESM2!$J56,CCSM4!$J56,'CNRM-CM5'!$J56,'CSIRO-Mk3-6-0'!$J56,'GFDL-ESM2M'!$J56,'GFDL-ESM2G'!$J56,'HadGEM2-ES'!$J56,'HadGEM2-CC'!$J56,inmcm4!$J56,'IPSL-CM5A-LR'!$J56,'IPSL-CM5A-MR'!$J56,'IPSL-MC5B-LR'!$J56,MIROC5!$J56,'MIROC-ESM'!$J56,'MIROC-ESM-CHEM'!$J56,'MRI-CGCM3'!$J56,'NorESM1-M'!$J56)</f>
        <v>0.11469349736050001</v>
      </c>
      <c r="H57" s="10">
        <f>AVERAGE('bcc-csm-1'!$K56,'bcc-csm1-1-m'!$K56,'BNU-ESM'!$K56,CanESM2!$K56,CCSM4!$K56,'CNRM-CM5'!$K56,'CSIRO-Mk3-6-0'!$K56,'GFDL-ESM2M'!$K56,'GFDL-ESM2G'!$K56,'HadGEM2-ES'!$K56,'HadGEM2-CC'!$K56,inmcm4!$K56,'IPSL-CM5A-LR'!$K56,'IPSL-CM5A-MR'!$K56,'IPSL-MC5B-LR'!$K56,MIROC5!$K56,'MIROC-ESM'!$K56,'MIROC-ESM-CHEM'!$K56,'MRI-CGCM3'!$K56,'NorESM1-M'!$K56)</f>
        <v>349.46730321999996</v>
      </c>
      <c r="I57" s="10">
        <f>AVERAGE('bcc-csm-1'!$L56,'bcc-csm1-1-m'!$L56,'BNU-ESM'!$L56,CanESM2!$L56,CCSM4!$L56,'CNRM-CM5'!$L56,'CSIRO-Mk3-6-0'!$L56,'GFDL-ESM2M'!$L56,'GFDL-ESM2G'!$L56,'HadGEM2-ES'!$L56,'HadGEM2-CC'!$L56,inmcm4!$L56,'IPSL-CM5A-LR'!$L56,'IPSL-CM5A-MR'!$L56,'IPSL-MC5B-LR'!$L56,MIROC5!$L56,'MIROC-ESM'!$L56,'MIROC-ESM-CHEM'!$L56,'MRI-CGCM3'!$L56,'NorESM1-M'!$L56)</f>
        <v>149.37300992349998</v>
      </c>
      <c r="J57" s="51">
        <f>AVERAGE('bcc-csm-1'!$M56,'bcc-csm1-1-m'!$M56,'BNU-ESM'!$M56,CanESM2!$M56,CCSM4!$M56,'CNRM-CM5'!$M56,'CSIRO-Mk3-6-0'!$M56,'GFDL-ESM2M'!$M56,'GFDL-ESM2G'!$M56,'HadGEM2-ES'!$M56,'HadGEM2-CC'!$M56,inmcm4!$M56,'IPSL-CM5A-LR'!$M56,'IPSL-CM5A-MR'!$M56,'IPSL-MC5B-LR'!$M56,MIROC5!$M56,'MIROC-ESM'!$M56,'MIROC-ESM-CHEM'!$M56,'MRI-CGCM3'!$M56,'NorESM1-M'!$M56)</f>
        <v>0.2148753400865</v>
      </c>
      <c r="K57" s="10">
        <f>MIN('bcc-csm-1'!$H56,'bcc-csm1-1-m'!$H56,'BNU-ESM'!$H56,CanESM2!$H56,CCSM4!$H56,'CNRM-CM5'!$H56,'CSIRO-Mk3-6-0'!$H56,'GFDL-ESM2M'!$H56,'GFDL-ESM2G'!$H56,'HadGEM2-ES'!$H56,'HadGEM2-CC'!$H56,inmcm4!$H56,'IPSL-CM5A-LR'!$H56,'IPSL-CM5A-MR'!$H56,'IPSL-MC5B-LR'!$H56,MIROC5!$H56,'MIROC-ESM'!$H56,'MIROC-ESM-CHEM'!$H56,'MRI-CGCM3'!$H56,'NorESM1-M'!$H56)</f>
        <v>35.462898099999997</v>
      </c>
      <c r="L57" s="10">
        <f>MIN('bcc-csm-1'!$I56,'bcc-csm1-1-m'!$I56,'BNU-ESM'!$I56,CanESM2!$I56,CCSM4!$I56,'CNRM-CM5'!$I56,'CSIRO-Mk3-6-0'!$I56,'GFDL-ESM2M'!$I56,'GFDL-ESM2G'!$I56,'HadGEM2-ES'!$I56,'HadGEM2-CC'!$I56,inmcm4!$I56,'IPSL-CM5A-LR'!$I56,'IPSL-CM5A-MR'!$I56,'IPSL-MC5B-LR'!$I56,MIROC5!$I56,'MIROC-ESM'!$I56,'MIROC-ESM-CHEM'!$I56,'MRI-CGCM3'!$I56,'NorESM1-M'!$I56)</f>
        <v>-5.7240466589999999</v>
      </c>
      <c r="M57" s="51">
        <f>MIN('bcc-csm-1'!$J56,'bcc-csm1-1-m'!$J56,'BNU-ESM'!$J56,CanESM2!$J56,CCSM4!$J56,'CNRM-CM5'!$J56,'CSIRO-Mk3-6-0'!$J56,'GFDL-ESM2M'!$J56,'GFDL-ESM2G'!$J56,'HadGEM2-ES'!$J56,'HadGEM2-CC'!$J56,inmcm4!$J56,'IPSL-CM5A-LR'!$J56,'IPSL-CM5A-MR'!$J56,'IPSL-MC5B-LR'!$J56,MIROC5!$J56,'MIROC-ESM'!$J56,'MIROC-ESM-CHEM'!$J56,'MRI-CGCM3'!$J56,'NorESM1-M'!$J56)</f>
        <v>-6.1240089300000002E-2</v>
      </c>
      <c r="N57" s="10">
        <f>MIN('bcc-csm-1'!$K56,'bcc-csm1-1-m'!$K56,'BNU-ESM'!$K56,CanESM2!$K56,CCSM4!$K56,'CNRM-CM5'!$K56,'CSIRO-Mk3-6-0'!$K56,'GFDL-ESM2M'!$K56,'GFDL-ESM2G'!$K56,'HadGEM2-ES'!$K56,'HadGEM2-CC'!$K56,inmcm4!$K56,'IPSL-CM5A-LR'!$K56,'IPSL-CM5A-MR'!$K56,'IPSL-MC5B-LR'!$K56,MIROC5!$K56,'MIROC-ESM'!$K56,'MIROC-ESM-CHEM'!$K56,'MRI-CGCM3'!$K56,'NorESM1-M'!$K56)</f>
        <v>123.31625750000001</v>
      </c>
      <c r="O57" s="10">
        <f>MIN('bcc-csm-1'!$L56,'bcc-csm1-1-m'!$L56,'BNU-ESM'!$L56,CanESM2!$L56,CCSM4!$L56,'CNRM-CM5'!$L56,'CSIRO-Mk3-6-0'!$L56,'GFDL-ESM2M'!$L56,'GFDL-ESM2G'!$L56,'HadGEM2-ES'!$L56,'HadGEM2-CC'!$L56,inmcm4!$L56,'IPSL-CM5A-LR'!$L56,'IPSL-CM5A-MR'!$L56,'IPSL-MC5B-LR'!$L56,MIROC5!$L56,'MIROC-ESM'!$L56,'MIROC-ESM-CHEM'!$L56,'MRI-CGCM3'!$L56,'NorESM1-M'!$L56)</f>
        <v>39.44459105</v>
      </c>
      <c r="P57" s="51">
        <f>MIN('bcc-csm-1'!$M56,'bcc-csm1-1-m'!$M56,'BNU-ESM'!$M56,CanESM2!$M56,CCSM4!$M56,'CNRM-CM5'!$M56,'CSIRO-Mk3-6-0'!$M56,'GFDL-ESM2M'!$M56,'GFDL-ESM2G'!$M56,'HadGEM2-ES'!$M56,'HadGEM2-CC'!$M56,inmcm4!$M56,'IPSL-CM5A-LR'!$M56,'IPSL-CM5A-MR'!$M56,'IPSL-MC5B-LR'!$M56,MIROC5!$M56,'MIROC-ESM'!$M56,'MIROC-ESM-CHEM'!$M56,'MRI-CGCM3'!$M56,'NorESM1-M'!$M56)</f>
        <v>2.4354272959999999E-2</v>
      </c>
      <c r="Q57" s="10">
        <f>MAX('bcc-csm-1'!$H56,'bcc-csm1-1-m'!$H56,'BNU-ESM'!$H56,CanESM2!$H56,CCSM4!$H56,'CNRM-CM5'!$H56,'CSIRO-Mk3-6-0'!$H56,'GFDL-ESM2M'!$H56,'GFDL-ESM2G'!$H56,'HadGEM2-ES'!$H56,'HadGEM2-CC'!$H56,inmcm4!$H56,'IPSL-CM5A-LR'!$H56,'IPSL-CM5A-MR'!$H56,'IPSL-MC5B-LR'!$H56,MIROC5!$H56,'MIROC-ESM'!$H56,'MIROC-ESM-CHEM'!$H56,'MRI-CGCM3'!$H56,'NorESM1-M'!$H56)</f>
        <v>339.42630880000002</v>
      </c>
      <c r="R57" s="10">
        <f>MAX('bcc-csm-1'!$I56,'bcc-csm1-1-m'!$I56,'BNU-ESM'!$I56,CanESM2!$I56,CCSM4!$I56,'CNRM-CM5'!$I56,'CSIRO-Mk3-6-0'!$I56,'GFDL-ESM2M'!$I56,'GFDL-ESM2G'!$I56,'HadGEM2-ES'!$I56,'HadGEM2-CC'!$I56,inmcm4!$I56,'IPSL-CM5A-LR'!$I56,'IPSL-CM5A-MR'!$I56,'IPSL-MC5B-LR'!$I56,MIROC5!$I56,'MIROC-ESM'!$I56,'MIROC-ESM-CHEM'!$I56,'MRI-CGCM3'!$I56,'NorESM1-M'!$I56)</f>
        <v>145.12384159999999</v>
      </c>
      <c r="S57" s="51">
        <f>MAX('bcc-csm-1'!$J56,'bcc-csm1-1-m'!$J56,'BNU-ESM'!$J56,CanESM2!$J56,CCSM4!$J56,'CNRM-CM5'!$J56,'CSIRO-Mk3-6-0'!$J56,'GFDL-ESM2M'!$J56,'GFDL-ESM2G'!$J56,'HadGEM2-ES'!$J56,'HadGEM2-CC'!$J56,inmcm4!$J56,'IPSL-CM5A-LR'!$J56,'IPSL-CM5A-MR'!$J56,'IPSL-MC5B-LR'!$J56,MIROC5!$J56,'MIROC-ESM'!$J56,'MIROC-ESM-CHEM'!$J56,'MRI-CGCM3'!$J56,'NorESM1-M'!$J56)</f>
        <v>0.26619811430000001</v>
      </c>
      <c r="T57" s="10">
        <f>MAX('bcc-csm-1'!$K56,'bcc-csm1-1-m'!$K56,'BNU-ESM'!$K56,CanESM2!$K56,CCSM4!$K56,'CNRM-CM5'!$K56,'CSIRO-Mk3-6-0'!$K56,'GFDL-ESM2M'!$K56,'GFDL-ESM2G'!$K56,'HadGEM2-ES'!$K56,'HadGEM2-CC'!$K56,inmcm4!$K56,'IPSL-CM5A-LR'!$K56,'IPSL-CM5A-MR'!$K56,'IPSL-MC5B-LR'!$K56,MIROC5!$K56,'MIROC-ESM'!$K56,'MIROC-ESM-CHEM'!$K56,'MRI-CGCM3'!$K56,'NorESM1-M'!$K56)</f>
        <v>521.58929790000002</v>
      </c>
      <c r="U57" s="10">
        <f>MAX('bcc-csm-1'!$L56,'bcc-csm1-1-m'!$L56,'BNU-ESM'!$L56,CanESM2!$L56,CCSM4!$L56,'CNRM-CM5'!$L56,'CSIRO-Mk3-6-0'!$L56,'GFDL-ESM2M'!$L56,'GFDL-ESM2G'!$L56,'HadGEM2-ES'!$L56,'HadGEM2-CC'!$L56,inmcm4!$L56,'IPSL-CM5A-LR'!$L56,'IPSL-CM5A-MR'!$L56,'IPSL-MC5B-LR'!$L56,MIROC5!$L56,'MIROC-ESM'!$L56,'MIROC-ESM-CHEM'!$L56,'MRI-CGCM3'!$L56,'NorESM1-M'!$L56)</f>
        <v>247.41322099999999</v>
      </c>
      <c r="V57" s="51">
        <f>MAX('bcc-csm-1'!$M56,'bcc-csm1-1-m'!$M56,'BNU-ESM'!$M56,CanESM2!$M56,CCSM4!$M56,'CNRM-CM5'!$M56,'CSIRO-Mk3-6-0'!$M56,'GFDL-ESM2M'!$M56,'GFDL-ESM2G'!$M56,'HadGEM2-ES'!$M56,'HadGEM2-CC'!$M56,inmcm4!$M56,'IPSL-CM5A-LR'!$M56,'IPSL-CM5A-MR'!$M56,'IPSL-MC5B-LR'!$M56,MIROC5!$M56,'MIROC-ESM'!$M56,'MIROC-ESM-CHEM'!$M56,'MRI-CGCM3'!$M56,'NorESM1-M'!$M56)</f>
        <v>0.42049364690000002</v>
      </c>
      <c r="W57" s="10">
        <f>STDEV('bcc-csm-1'!$H56,'bcc-csm1-1-m'!$H56,'BNU-ESM'!$H56,CanESM2!$H56,CCSM4!$H56,'CNRM-CM5'!$H56,'CSIRO-Mk3-6-0'!$H56,'GFDL-ESM2M'!$H56,'GFDL-ESM2G'!$H56,'HadGEM2-ES'!$H56,'HadGEM2-CC'!$H56,inmcm4!$H56,'IPSL-CM5A-LR'!$H56,'IPSL-CM5A-MR'!$H56,'IPSL-MC5B-LR'!$H56,MIROC5!$H56,'MIROC-ESM'!$H56,'MIROC-ESM-CHEM'!$H56,'MRI-CGCM3'!$H56,'NorESM1-M'!$H56)</f>
        <v>75.8126931997962</v>
      </c>
      <c r="X57" s="10">
        <f>STDEV('bcc-csm-1'!$I56,'bcc-csm1-1-m'!$I56,'BNU-ESM'!$I56,CanESM2!$I56,CCSM4!$I56,'CNRM-CM5'!$I56,'CSIRO-Mk3-6-0'!$I56,'GFDL-ESM2M'!$I56,'GFDL-ESM2G'!$I56,'HadGEM2-ES'!$I56,'HadGEM2-CC'!$I56,inmcm4!$I56,'IPSL-CM5A-LR'!$I56,'IPSL-CM5A-MR'!$I56,'IPSL-MC5B-LR'!$I56,MIROC5!$I56,'MIROC-ESM'!$I56,'MIROC-ESM-CHEM'!$I56,'MRI-CGCM3'!$I56,'NorESM1-M'!$I56)</f>
        <v>36.217405278361937</v>
      </c>
      <c r="Y57" s="51">
        <f>STDEV('bcc-csm-1'!$J56,'bcc-csm1-1-m'!$J56,'BNU-ESM'!$J56,CanESM2!$J56,CCSM4!$J56,'CNRM-CM5'!$J56,'CSIRO-Mk3-6-0'!$J56,'GFDL-ESM2M'!$J56,'GFDL-ESM2G'!$J56,'HadGEM2-ES'!$J56,'HadGEM2-CC'!$J56,inmcm4!$J56,'IPSL-CM5A-LR'!$J56,'IPSL-CM5A-MR'!$J56,'IPSL-MC5B-LR'!$J56,MIROC5!$J56,'MIROC-ESM'!$J56,'MIROC-ESM-CHEM'!$J56,'MRI-CGCM3'!$J56,'NorESM1-M'!$J56)</f>
        <v>8.4225707006790065E-2</v>
      </c>
      <c r="Z57" s="10">
        <f>STDEV('bcc-csm-1'!$K56,'bcc-csm1-1-m'!$K56,'BNU-ESM'!$K56,CanESM2!$K56,CCSM4!$K56,'CNRM-CM5'!$K56,'CSIRO-Mk3-6-0'!$K56,'GFDL-ESM2M'!$K56,'GFDL-ESM2G'!$K56,'HadGEM2-ES'!$K56,'HadGEM2-CC'!$K56,inmcm4!$K56,'IPSL-CM5A-LR'!$K56,'IPSL-CM5A-MR'!$K56,'IPSL-MC5B-LR'!$K56,MIROC5!$K56,'MIROC-ESM'!$K56,'MIROC-ESM-CHEM'!$K56,'MRI-CGCM3'!$K56,'NorESM1-M'!$K56)</f>
        <v>121.94394905298378</v>
      </c>
      <c r="AA57" s="10">
        <f>STDEV('bcc-csm-1'!$L56,'bcc-csm1-1-m'!$L56,'BNU-ESM'!$L56,CanESM2!$L56,CCSM4!$L56,'CNRM-CM5'!$L56,'CSIRO-Mk3-6-0'!$L56,'GFDL-ESM2M'!$L56,'GFDL-ESM2G'!$L56,'HadGEM2-ES'!$L56,'HadGEM2-CC'!$L56,inmcm4!$L56,'IPSL-CM5A-LR'!$L56,'IPSL-CM5A-MR'!$L56,'IPSL-MC5B-LR'!$L56,MIROC5!$L56,'MIROC-ESM'!$L56,'MIROC-ESM-CHEM'!$L56,'MRI-CGCM3'!$L56,'NorESM1-M'!$L56)</f>
        <v>59.844774438421915</v>
      </c>
      <c r="AB57" s="51">
        <f>STDEV('bcc-csm-1'!$M56,'bcc-csm1-1-m'!$M56,'BNU-ESM'!$M56,CanESM2!$M56,CCSM4!$M56,'CNRM-CM5'!$M56,'CSIRO-Mk3-6-0'!$M56,'GFDL-ESM2M'!$M56,'GFDL-ESM2G'!$M56,'HadGEM2-ES'!$M56,'HadGEM2-CC'!$M56,inmcm4!$M56,'IPSL-CM5A-LR'!$M56,'IPSL-CM5A-MR'!$M56,'IPSL-MC5B-LR'!$M56,MIROC5!$M56,'MIROC-ESM'!$M56,'MIROC-ESM-CHEM'!$M56,'MRI-CGCM3'!$M56,'NorESM1-M'!$M56)</f>
        <v>0.11277201877052788</v>
      </c>
      <c r="AC57" s="10">
        <f t="shared" ref="AC57:AH57" si="128">E57-(3*W57)</f>
        <v>-15.866506644388579</v>
      </c>
      <c r="AD57" s="10">
        <f t="shared" si="128"/>
        <v>-28.459147854535814</v>
      </c>
      <c r="AE57" s="51">
        <f t="shared" si="128"/>
        <v>-0.13798362365987021</v>
      </c>
      <c r="AF57" s="10">
        <f t="shared" si="128"/>
        <v>-16.364543938951385</v>
      </c>
      <c r="AG57" s="10">
        <f t="shared" si="128"/>
        <v>-30.161313391765759</v>
      </c>
      <c r="AH57" s="54">
        <f t="shared" si="128"/>
        <v>-0.12344071622508362</v>
      </c>
      <c r="AI57" s="10">
        <f t="shared" ref="AI57:AN57" si="129">E57+(3*W57)</f>
        <v>439.00965255438859</v>
      </c>
      <c r="AJ57" s="10">
        <f t="shared" si="129"/>
        <v>188.84528381563581</v>
      </c>
      <c r="AK57" s="54">
        <f t="shared" si="129"/>
        <v>0.36737061838087021</v>
      </c>
      <c r="AL57" s="10">
        <f t="shared" si="129"/>
        <v>715.29915037895125</v>
      </c>
      <c r="AM57" s="10">
        <f t="shared" si="129"/>
        <v>328.90733323876572</v>
      </c>
      <c r="AN57" s="54">
        <f t="shared" si="129"/>
        <v>0.55319139639808368</v>
      </c>
      <c r="AO57" s="10">
        <f>AVERAGE('bcc-csm-1'!$E56,'bcc-csm1-1-m'!$E56,'BNU-ESM'!$E56,CanESM2!$E56,CCSM4!$E56,'CNRM-CM5'!$E56,'CSIRO-Mk3-6-0'!$E56,'GFDL-ESM2M'!$E56,'GFDL-ESM2G'!$E56,'HadGEM2-ES'!$E56,'HadGEM2-CC'!$E56,inmcm4!$E56,'IPSL-CM5A-LR'!$E56,'IPSL-CM5A-MR'!$E56,'IPSL-MC5B-LR'!$E56,MIROC5!$E56,'MIROC-ESM'!$E56,'MIROC-ESM-CHEM'!$E56,'MRI-CGCM3'!$E56,'NorESM1-M'!$E56)</f>
        <v>1823.1565431500003</v>
      </c>
      <c r="AP57" s="10">
        <f>AVERAGE('bcc-csm-1'!$F56,'bcc-csm1-1-m'!$F56,'BNU-ESM'!$F56,CanESM2!$F56,CCSM4!$F56,'CNRM-CM5'!$F56,'CSIRO-Mk3-6-0'!$F56,'GFDL-ESM2M'!$F56,'GFDL-ESM2G'!$F56,'HadGEM2-ES'!$F56,'HadGEM2-CC'!$F56,inmcm4!$F56,'IPSL-CM5A-LR'!$F56,'IPSL-CM5A-MR'!$F56,'IPSL-MC5B-LR'!$F56,MIROC5!$F56,'MIROC-ESM'!$F56,'MIROC-ESM-CHEM'!$F56,'MRI-CGCM3'!$F56,'NorESM1-M'!$F56)</f>
        <v>135.98328948</v>
      </c>
      <c r="AQ57" s="17">
        <f>AVERAGE('bcc-csm-1'!$G56,'bcc-csm1-1-m'!$G56,'BNU-ESM'!$G56,CanESM2!$G56,CCSM4!$G56,'CNRM-CM5'!$G56,'CSIRO-Mk3-6-0'!$G56,'GFDL-ESM2M'!$G56,'GFDL-ESM2G'!$G56,'HadGEM2-ES'!$G56,'HadGEM2-CC'!$G56,inmcm4!$G56,'IPSL-CM5A-LR'!$G56,'IPSL-CM5A-MR'!$G56,'IPSL-MC5B-LR'!$G56,MIROC5!$G56,'MIROC-ESM'!$G56,'MIROC-ESM-CHEM'!$G56,'MRI-CGCM3'!$G56,'NorESM1-M'!$G56)</f>
        <v>0.94879858906000025</v>
      </c>
      <c r="AR57" s="58">
        <f t="shared" si="82"/>
        <v>0.11604684948745675</v>
      </c>
      <c r="AS57" s="56">
        <f t="shared" si="83"/>
        <v>0.58972737229117078</v>
      </c>
      <c r="AT57" s="60">
        <f t="shared" si="84"/>
        <v>0.12088287090954665</v>
      </c>
      <c r="AU57" s="56">
        <f t="shared" si="85"/>
        <v>0.19168255437692688</v>
      </c>
      <c r="AV57" s="56">
        <f t="shared" si="86"/>
        <v>1.0984659254435032</v>
      </c>
      <c r="AW57" s="60">
        <f t="shared" si="87"/>
        <v>0.22647097346485587</v>
      </c>
    </row>
    <row r="58" spans="1:49" ht="12.75" x14ac:dyDescent="0.35">
      <c r="A58" s="7" t="str">
        <f>IF(AND(B58='bcc-csm-1'!C57, B58='bcc-csm1-1-m'!C57,B58='BNU-ESM'!C57, B58=CanESM2!C57, B58=CCSM4!C57, B58='CNRM-CM5'!C57, B58='CSIRO-Mk3-6-0'!C57, B58='GFDL-ESM2M'!C57, B58='GFDL-ESM2G'!C57, B58='HadGEM2-ES'!C57, B58='HadGEM2-CC'!C57, B58=inmcm4!C57, B58='IPSL-CM5A-LR'!C57, B58='IPSL-CM5A-MR'!C57, B58='IPSL-MC5B-LR'!C57, B58=MIROC5!C57, B58='MIROC-ESM'!C57, B58='MIROC-ESM-CHEM'!C57, B58='MRI-CGCM3'!C57, B58='NorESM1-M'!C57), "Yes", "No")</f>
        <v>Yes</v>
      </c>
      <c r="B58" s="7">
        <v>27107</v>
      </c>
      <c r="C58" s="7" t="str">
        <f>VLOOKUP(B58, 'County name'!$A$2:$B$89, 2, FALSE)</f>
        <v>Norman</v>
      </c>
      <c r="D58" s="8" t="s">
        <v>97</v>
      </c>
      <c r="E58" s="10">
        <f>AVERAGE('bcc-csm-1'!$H57,'bcc-csm1-1-m'!$H57,'BNU-ESM'!$H57,CanESM2!$H57,CCSM4!$H57,'CNRM-CM5'!$H57,'CSIRO-Mk3-6-0'!$H57,'GFDL-ESM2M'!$H57,'GFDL-ESM2G'!$H57,'HadGEM2-ES'!$H57,'HadGEM2-CC'!$H57,inmcm4!$H57,'IPSL-CM5A-LR'!$H57,'IPSL-CM5A-MR'!$H57,'IPSL-MC5B-LR'!$H57,MIROC5!$H57,'MIROC-ESM'!$H57,'MIROC-ESM-CHEM'!$H57,'MRI-CGCM3'!$H57,'NorESM1-M'!$H57)</f>
        <v>190.59738208724997</v>
      </c>
      <c r="F58" s="10">
        <f>AVERAGE('bcc-csm-1'!$I57,'bcc-csm1-1-m'!$I57,'BNU-ESM'!$I57,CanESM2!$I57,CCSM4!$I57,'CNRM-CM5'!$I57,'CSIRO-Mk3-6-0'!$I57,'GFDL-ESM2M'!$I57,'GFDL-ESM2G'!$I57,'HadGEM2-ES'!$I57,'HadGEM2-CC'!$I57,inmcm4!$I57,'IPSL-CM5A-LR'!$I57,'IPSL-CM5A-MR'!$I57,'IPSL-MC5B-LR'!$I57,MIROC5!$I57,'MIROC-ESM'!$I57,'MIROC-ESM-CHEM'!$I57,'MRI-CGCM3'!$I57,'NorESM1-M'!$I57)</f>
        <v>60.483889144999999</v>
      </c>
      <c r="G58" s="51">
        <f>AVERAGE('bcc-csm-1'!$J57,'bcc-csm1-1-m'!$J57,'BNU-ESM'!$J57,CanESM2!$J57,CCSM4!$J57,'CNRM-CM5'!$J57,'CSIRO-Mk3-6-0'!$J57,'GFDL-ESM2M'!$J57,'GFDL-ESM2G'!$J57,'HadGEM2-ES'!$J57,'HadGEM2-CC'!$J57,inmcm4!$J57,'IPSL-CM5A-LR'!$J57,'IPSL-CM5A-MR'!$J57,'IPSL-MC5B-LR'!$J57,MIROC5!$J57,'MIROC-ESM'!$J57,'MIROC-ESM-CHEM'!$J57,'MRI-CGCM3'!$J57,'NorESM1-M'!$J57)</f>
        <v>8.5790317952750023E-2</v>
      </c>
      <c r="H58" s="10">
        <f>AVERAGE('bcc-csm-1'!$K57,'bcc-csm1-1-m'!$K57,'BNU-ESM'!$K57,CanESM2!$K57,CCSM4!$K57,'CNRM-CM5'!$K57,'CSIRO-Mk3-6-0'!$K57,'GFDL-ESM2M'!$K57,'GFDL-ESM2G'!$K57,'HadGEM2-ES'!$K57,'HadGEM2-CC'!$K57,inmcm4!$K57,'IPSL-CM5A-LR'!$K57,'IPSL-CM5A-MR'!$K57,'IPSL-MC5B-LR'!$K57,MIROC5!$K57,'MIROC-ESM'!$K57,'MIROC-ESM-CHEM'!$K57,'MRI-CGCM3'!$K57,'NorESM1-M'!$K57)</f>
        <v>323.06775017449996</v>
      </c>
      <c r="I58" s="10">
        <f>AVERAGE('bcc-csm-1'!$L57,'bcc-csm1-1-m'!$L57,'BNU-ESM'!$L57,CanESM2!$L57,CCSM4!$L57,'CNRM-CM5'!$L57,'CSIRO-Mk3-6-0'!$L57,'GFDL-ESM2M'!$L57,'GFDL-ESM2G'!$L57,'HadGEM2-ES'!$L57,'HadGEM2-CC'!$L57,inmcm4!$L57,'IPSL-CM5A-LR'!$L57,'IPSL-CM5A-MR'!$L57,'IPSL-MC5B-LR'!$L57,MIROC5!$L57,'MIROC-ESM'!$L57,'MIROC-ESM-CHEM'!$L57,'MRI-CGCM3'!$L57,'NorESM1-M'!$L57)</f>
        <v>119.92697563454999</v>
      </c>
      <c r="J58" s="51">
        <f>AVERAGE('bcc-csm-1'!$M57,'bcc-csm1-1-m'!$M57,'BNU-ESM'!$M57,CanESM2!$M57,CCSM4!$M57,'CNRM-CM5'!$M57,'CSIRO-Mk3-6-0'!$M57,'GFDL-ESM2M'!$M57,'GFDL-ESM2G'!$M57,'HadGEM2-ES'!$M57,'HadGEM2-CC'!$M57,inmcm4!$M57,'IPSL-CM5A-LR'!$M57,'IPSL-CM5A-MR'!$M57,'IPSL-MC5B-LR'!$M57,MIROC5!$M57,'MIROC-ESM'!$M57,'MIROC-ESM-CHEM'!$M57,'MRI-CGCM3'!$M57,'NorESM1-M'!$M57)</f>
        <v>0.17993630234550001</v>
      </c>
      <c r="K58" s="10">
        <f>MIN('bcc-csm-1'!$H57,'bcc-csm1-1-m'!$H57,'BNU-ESM'!$H57,CanESM2!$H57,CCSM4!$H57,'CNRM-CM5'!$H57,'CSIRO-Mk3-6-0'!$H57,'GFDL-ESM2M'!$H57,'GFDL-ESM2G'!$H57,'HadGEM2-ES'!$H57,'HadGEM2-CC'!$H57,inmcm4!$H57,'IPSL-CM5A-LR'!$H57,'IPSL-CM5A-MR'!$H57,'IPSL-MC5B-LR'!$H57,MIROC5!$H57,'MIROC-ESM'!$H57,'MIROC-ESM-CHEM'!$H57,'MRI-CGCM3'!$H57,'NorESM1-M'!$H57)</f>
        <v>-8.8320182650000003</v>
      </c>
      <c r="L58" s="10">
        <f>MIN('bcc-csm-1'!$I57,'bcc-csm1-1-m'!$I57,'BNU-ESM'!$I57,CanESM2!$I57,CCSM4!$I57,'CNRM-CM5'!$I57,'CSIRO-Mk3-6-0'!$I57,'GFDL-ESM2M'!$I57,'GFDL-ESM2G'!$I57,'HadGEM2-ES'!$I57,'HadGEM2-CC'!$I57,inmcm4!$I57,'IPSL-CM5A-LR'!$I57,'IPSL-CM5A-MR'!$I57,'IPSL-MC5B-LR'!$I57,MIROC5!$I57,'MIROC-ESM'!$I57,'MIROC-ESM-CHEM'!$I57,'MRI-CGCM3'!$I57,'NorESM1-M'!$I57)</f>
        <v>-25.522584250000001</v>
      </c>
      <c r="M58" s="51">
        <f>MIN('bcc-csm-1'!$J57,'bcc-csm1-1-m'!$J57,'BNU-ESM'!$J57,CanESM2!$J57,CCSM4!$J57,'CNRM-CM5'!$J57,'CSIRO-Mk3-6-0'!$J57,'GFDL-ESM2M'!$J57,'GFDL-ESM2G'!$J57,'HadGEM2-ES'!$J57,'HadGEM2-CC'!$J57,inmcm4!$J57,'IPSL-CM5A-LR'!$J57,'IPSL-CM5A-MR'!$J57,'IPSL-MC5B-LR'!$J57,MIROC5!$J57,'MIROC-ESM'!$J57,'MIROC-ESM-CHEM'!$J57,'MRI-CGCM3'!$J57,'NorESM1-M'!$J57)</f>
        <v>-0.1213686168</v>
      </c>
      <c r="N58" s="10">
        <f>MIN('bcc-csm-1'!$K57,'bcc-csm1-1-m'!$K57,'BNU-ESM'!$K57,CanESM2!$K57,CCSM4!$K57,'CNRM-CM5'!$K57,'CSIRO-Mk3-6-0'!$K57,'GFDL-ESM2M'!$K57,'GFDL-ESM2G'!$K57,'HadGEM2-ES'!$K57,'HadGEM2-CC'!$K57,inmcm4!$K57,'IPSL-CM5A-LR'!$K57,'IPSL-CM5A-MR'!$K57,'IPSL-MC5B-LR'!$K57,MIROC5!$K57,'MIROC-ESM'!$K57,'MIROC-ESM-CHEM'!$K57,'MRI-CGCM3'!$K57,'NorESM1-M'!$K57)</f>
        <v>66.794367690000001</v>
      </c>
      <c r="O58" s="10">
        <f>MIN('bcc-csm-1'!$L57,'bcc-csm1-1-m'!$L57,'BNU-ESM'!$L57,CanESM2!$L57,CCSM4!$L57,'CNRM-CM5'!$L57,'CSIRO-Mk3-6-0'!$L57,'GFDL-ESM2M'!$L57,'GFDL-ESM2G'!$L57,'HadGEM2-ES'!$L57,'HadGEM2-CC'!$L57,inmcm4!$L57,'IPSL-CM5A-LR'!$L57,'IPSL-CM5A-MR'!$L57,'IPSL-MC5B-LR'!$L57,MIROC5!$L57,'MIROC-ESM'!$L57,'MIROC-ESM-CHEM'!$L57,'MRI-CGCM3'!$L57,'NorESM1-M'!$L57)</f>
        <v>9.5366100310000004</v>
      </c>
      <c r="P58" s="51">
        <f>MIN('bcc-csm-1'!$M57,'bcc-csm1-1-m'!$M57,'BNU-ESM'!$M57,CanESM2!$M57,CCSM4!$M57,'CNRM-CM5'!$M57,'CSIRO-Mk3-6-0'!$M57,'GFDL-ESM2M'!$M57,'GFDL-ESM2G'!$M57,'HadGEM2-ES'!$M57,'HadGEM2-CC'!$M57,inmcm4!$M57,'IPSL-CM5A-LR'!$M57,'IPSL-CM5A-MR'!$M57,'IPSL-MC5B-LR'!$M57,MIROC5!$M57,'MIROC-ESM'!$M57,'MIROC-ESM-CHEM'!$M57,'MRI-CGCM3'!$M57,'NorESM1-M'!$M57)</f>
        <v>-3.4359297240000003E-2</v>
      </c>
      <c r="Q58" s="10">
        <f>MAX('bcc-csm-1'!$H57,'bcc-csm1-1-m'!$H57,'BNU-ESM'!$H57,CanESM2!$H57,CCSM4!$H57,'CNRM-CM5'!$H57,'CSIRO-Mk3-6-0'!$H57,'GFDL-ESM2M'!$H57,'GFDL-ESM2G'!$H57,'HadGEM2-ES'!$H57,'HadGEM2-CC'!$H57,inmcm4!$H57,'IPSL-CM5A-LR'!$H57,'IPSL-CM5A-MR'!$H57,'IPSL-MC5B-LR'!$H57,MIROC5!$H57,'MIROC-ESM'!$H57,'MIROC-ESM-CHEM'!$H57,'MRI-CGCM3'!$H57,'NorESM1-M'!$H57)</f>
        <v>326.98502259999998</v>
      </c>
      <c r="R58" s="10">
        <f>MAX('bcc-csm-1'!$I57,'bcc-csm1-1-m'!$I57,'BNU-ESM'!$I57,CanESM2!$I57,CCSM4!$I57,'CNRM-CM5'!$I57,'CSIRO-Mk3-6-0'!$I57,'GFDL-ESM2M'!$I57,'GFDL-ESM2G'!$I57,'HadGEM2-ES'!$I57,'HadGEM2-CC'!$I57,inmcm4!$I57,'IPSL-CM5A-LR'!$I57,'IPSL-CM5A-MR'!$I57,'IPSL-MC5B-LR'!$I57,MIROC5!$I57,'MIROC-ESM'!$I57,'MIROC-ESM-CHEM'!$I57,'MRI-CGCM3'!$I57,'NorESM1-M'!$I57)</f>
        <v>113.2401268</v>
      </c>
      <c r="S58" s="51">
        <f>MAX('bcc-csm-1'!$J57,'bcc-csm1-1-m'!$J57,'BNU-ESM'!$J57,CanESM2!$J57,CCSM4!$J57,'CNRM-CM5'!$J57,'CSIRO-Mk3-6-0'!$J57,'GFDL-ESM2M'!$J57,'GFDL-ESM2G'!$J57,'HadGEM2-ES'!$J57,'HadGEM2-CC'!$J57,inmcm4!$J57,'IPSL-CM5A-LR'!$J57,'IPSL-CM5A-MR'!$J57,'IPSL-MC5B-LR'!$J57,MIROC5!$J57,'MIROC-ESM'!$J57,'MIROC-ESM-CHEM'!$J57,'MRI-CGCM3'!$J57,'NorESM1-M'!$J57)</f>
        <v>0.23612887069999999</v>
      </c>
      <c r="T58" s="10">
        <f>MAX('bcc-csm-1'!$K57,'bcc-csm1-1-m'!$K57,'BNU-ESM'!$K57,CanESM2!$K57,CCSM4!$K57,'CNRM-CM5'!$K57,'CSIRO-Mk3-6-0'!$K57,'GFDL-ESM2M'!$K57,'GFDL-ESM2G'!$K57,'HadGEM2-ES'!$K57,'HadGEM2-CC'!$K57,inmcm4!$K57,'IPSL-CM5A-LR'!$K57,'IPSL-CM5A-MR'!$K57,'IPSL-MC5B-LR'!$K57,MIROC5!$K57,'MIROC-ESM'!$K57,'MIROC-ESM-CHEM'!$K57,'MRI-CGCM3'!$K57,'NorESM1-M'!$K57)</f>
        <v>495.50097529999999</v>
      </c>
      <c r="U58" s="10">
        <f>MAX('bcc-csm-1'!$L57,'bcc-csm1-1-m'!$L57,'BNU-ESM'!$L57,CanESM2!$L57,CCSM4!$L57,'CNRM-CM5'!$L57,'CSIRO-Mk3-6-0'!$L57,'GFDL-ESM2M'!$L57,'GFDL-ESM2G'!$L57,'HadGEM2-ES'!$L57,'HadGEM2-CC'!$L57,inmcm4!$L57,'IPSL-CM5A-LR'!$L57,'IPSL-CM5A-MR'!$L57,'IPSL-MC5B-LR'!$L57,MIROC5!$L57,'MIROC-ESM'!$L57,'MIROC-ESM-CHEM'!$L57,'MRI-CGCM3'!$L57,'NorESM1-M'!$L57)</f>
        <v>200.22036560000001</v>
      </c>
      <c r="V58" s="51">
        <f>MAX('bcc-csm-1'!$M57,'bcc-csm1-1-m'!$M57,'BNU-ESM'!$M57,CanESM2!$M57,CCSM4!$M57,'CNRM-CM5'!$M57,'CSIRO-Mk3-6-0'!$M57,'GFDL-ESM2M'!$M57,'GFDL-ESM2G'!$M57,'HadGEM2-ES'!$M57,'HadGEM2-CC'!$M57,inmcm4!$M57,'IPSL-CM5A-LR'!$M57,'IPSL-CM5A-MR'!$M57,'IPSL-MC5B-LR'!$M57,MIROC5!$M57,'MIROC-ESM'!$M57,'MIROC-ESM-CHEM'!$M57,'MRI-CGCM3'!$M57,'NorESM1-M'!$M57)</f>
        <v>0.36550467069999998</v>
      </c>
      <c r="W58" s="10">
        <f>STDEV('bcc-csm-1'!$H57,'bcc-csm1-1-m'!$H57,'BNU-ESM'!$H57,CanESM2!$H57,CCSM4!$H57,'CNRM-CM5'!$H57,'CSIRO-Mk3-6-0'!$H57,'GFDL-ESM2M'!$H57,'GFDL-ESM2G'!$H57,'HadGEM2-ES'!$H57,'HadGEM2-CC'!$H57,inmcm4!$H57,'IPSL-CM5A-LR'!$H57,'IPSL-CM5A-MR'!$H57,'IPSL-MC5B-LR'!$H57,MIROC5!$H57,'MIROC-ESM'!$H57,'MIROC-ESM-CHEM'!$H57,'MRI-CGCM3'!$H57,'NorESM1-M'!$H57)</f>
        <v>80.882186766721944</v>
      </c>
      <c r="X58" s="10">
        <f>STDEV('bcc-csm-1'!$I57,'bcc-csm1-1-m'!$I57,'BNU-ESM'!$I57,CanESM2!$I57,CCSM4!$I57,'CNRM-CM5'!$I57,'CSIRO-Mk3-6-0'!$I57,'GFDL-ESM2M'!$I57,'GFDL-ESM2G'!$I57,'HadGEM2-ES'!$I57,'HadGEM2-CC'!$I57,inmcm4!$I57,'IPSL-CM5A-LR'!$I57,'IPSL-CM5A-MR'!$I57,'IPSL-MC5B-LR'!$I57,MIROC5!$I57,'MIROC-ESM'!$I57,'MIROC-ESM-CHEM'!$I57,'MRI-CGCM3'!$I57,'NorESM1-M'!$I57)</f>
        <v>31.930955926577909</v>
      </c>
      <c r="Y58" s="51">
        <f>STDEV('bcc-csm-1'!$J57,'bcc-csm1-1-m'!$J57,'BNU-ESM'!$J57,CanESM2!$J57,CCSM4!$J57,'CNRM-CM5'!$J57,'CSIRO-Mk3-6-0'!$J57,'GFDL-ESM2M'!$J57,'GFDL-ESM2G'!$J57,'HadGEM2-ES'!$J57,'HadGEM2-CC'!$J57,inmcm4!$J57,'IPSL-CM5A-LR'!$J57,'IPSL-CM5A-MR'!$J57,'IPSL-MC5B-LR'!$J57,MIROC5!$J57,'MIROC-ESM'!$J57,'MIROC-ESM-CHEM'!$J57,'MRI-CGCM3'!$J57,'NorESM1-M'!$J57)</f>
        <v>7.1628611119416985E-2</v>
      </c>
      <c r="Z58" s="10">
        <f>STDEV('bcc-csm-1'!$K57,'bcc-csm1-1-m'!$K57,'BNU-ESM'!$K57,CanESM2!$K57,CCSM4!$K57,'CNRM-CM5'!$K57,'CSIRO-Mk3-6-0'!$K57,'GFDL-ESM2M'!$K57,'GFDL-ESM2G'!$K57,'HadGEM2-ES'!$K57,'HadGEM2-CC'!$K57,inmcm4!$K57,'IPSL-CM5A-LR'!$K57,'IPSL-CM5A-MR'!$K57,'IPSL-MC5B-LR'!$K57,MIROC5!$K57,'MIROC-ESM'!$K57,'MIROC-ESM-CHEM'!$K57,'MRI-CGCM3'!$K57,'NorESM1-M'!$K57)</f>
        <v>130.51361724523278</v>
      </c>
      <c r="AA58" s="10">
        <f>STDEV('bcc-csm-1'!$L57,'bcc-csm1-1-m'!$L57,'BNU-ESM'!$L57,CanESM2!$L57,CCSM4!$L57,'CNRM-CM5'!$L57,'CSIRO-Mk3-6-0'!$L57,'GFDL-ESM2M'!$L57,'GFDL-ESM2G'!$L57,'HadGEM2-ES'!$L57,'HadGEM2-CC'!$L57,inmcm4!$L57,'IPSL-CM5A-LR'!$L57,'IPSL-CM5A-MR'!$L57,'IPSL-MC5B-LR'!$L57,MIROC5!$L57,'MIROC-ESM'!$L57,'MIROC-ESM-CHEM'!$L57,'MRI-CGCM3'!$L57,'NorESM1-M'!$L57)</f>
        <v>62.749288592112229</v>
      </c>
      <c r="AB58" s="51">
        <f>STDEV('bcc-csm-1'!$M57,'bcc-csm1-1-m'!$M57,'BNU-ESM'!$M57,CanESM2!$M57,CCSM4!$M57,'CNRM-CM5'!$M57,'CSIRO-Mk3-6-0'!$M57,'GFDL-ESM2M'!$M57,'GFDL-ESM2G'!$M57,'HadGEM2-ES'!$M57,'HadGEM2-CC'!$M57,inmcm4!$M57,'IPSL-CM5A-LR'!$M57,'IPSL-CM5A-MR'!$M57,'IPSL-MC5B-LR'!$M57,MIROC5!$M57,'MIROC-ESM'!$M57,'MIROC-ESM-CHEM'!$M57,'MRI-CGCM3'!$M57,'NorESM1-M'!$M57)</f>
        <v>0.11979432377485461</v>
      </c>
      <c r="AC58" s="10">
        <f t="shared" ref="AC58:AH58" si="130">E58-(3*W58)</f>
        <v>-52.049178212915876</v>
      </c>
      <c r="AD58" s="10">
        <f t="shared" si="130"/>
        <v>-35.308978634733727</v>
      </c>
      <c r="AE58" s="51">
        <f t="shared" si="130"/>
        <v>-0.12909551540550093</v>
      </c>
      <c r="AF58" s="10">
        <f t="shared" si="130"/>
        <v>-68.473101561198348</v>
      </c>
      <c r="AG58" s="10">
        <f t="shared" si="130"/>
        <v>-68.320890141786691</v>
      </c>
      <c r="AH58" s="54">
        <f t="shared" si="130"/>
        <v>-0.17944666897906381</v>
      </c>
      <c r="AI58" s="10">
        <f t="shared" ref="AI58:AN58" si="131">E58+(3*W58)</f>
        <v>433.24394238741581</v>
      </c>
      <c r="AJ58" s="10">
        <f t="shared" si="131"/>
        <v>156.27675692473372</v>
      </c>
      <c r="AK58" s="54">
        <f t="shared" si="131"/>
        <v>0.30067615131100101</v>
      </c>
      <c r="AL58" s="10">
        <f t="shared" si="131"/>
        <v>714.60860191019833</v>
      </c>
      <c r="AM58" s="10">
        <f t="shared" si="131"/>
        <v>308.17484141088664</v>
      </c>
      <c r="AN58" s="54">
        <f t="shared" si="131"/>
        <v>0.53931927367006383</v>
      </c>
      <c r="AO58" s="10">
        <f>AVERAGE('bcc-csm-1'!$E57,'bcc-csm1-1-m'!$E57,'BNU-ESM'!$E57,CanESM2!$E57,CCSM4!$E57,'CNRM-CM5'!$E57,'CSIRO-Mk3-6-0'!$E57,'GFDL-ESM2M'!$E57,'GFDL-ESM2G'!$E57,'HadGEM2-ES'!$E57,'HadGEM2-CC'!$E57,inmcm4!$E57,'IPSL-CM5A-LR'!$E57,'IPSL-CM5A-MR'!$E57,'IPSL-MC5B-LR'!$E57,MIROC5!$E57,'MIROC-ESM'!$E57,'MIROC-ESM-CHEM'!$E57,'MRI-CGCM3'!$E57,'NorESM1-M'!$E57)</f>
        <v>1624.7549462000002</v>
      </c>
      <c r="AP58" s="10">
        <f>AVERAGE('bcc-csm-1'!$F57,'bcc-csm1-1-m'!$F57,'BNU-ESM'!$F57,CanESM2!$F57,CCSM4!$F57,'CNRM-CM5'!$F57,'CSIRO-Mk3-6-0'!$F57,'GFDL-ESM2M'!$F57,'GFDL-ESM2G'!$F57,'HadGEM2-ES'!$F57,'HadGEM2-CC'!$F57,inmcm4!$F57,'IPSL-CM5A-LR'!$F57,'IPSL-CM5A-MR'!$F57,'IPSL-MC5B-LR'!$F57,MIROC5!$F57,'MIROC-ESM'!$F57,'MIROC-ESM-CHEM'!$F57,'MRI-CGCM3'!$F57,'NorESM1-M'!$F57)</f>
        <v>128.55161248600001</v>
      </c>
      <c r="AQ58" s="17">
        <f>AVERAGE('bcc-csm-1'!$G57,'bcc-csm1-1-m'!$G57,'BNU-ESM'!$G57,CanESM2!$G57,CCSM4!$G57,'CNRM-CM5'!$G57,'CSIRO-Mk3-6-0'!$G57,'GFDL-ESM2M'!$G57,'GFDL-ESM2G'!$G57,'HadGEM2-ES'!$G57,'HadGEM2-CC'!$G57,inmcm4!$G57,'IPSL-CM5A-LR'!$G57,'IPSL-CM5A-MR'!$G57,'IPSL-MC5B-LR'!$G57,MIROC5!$G57,'MIROC-ESM'!$G57,'MIROC-ESM-CHEM'!$G57,'MRI-CGCM3'!$G57,'NorESM1-M'!$G57)</f>
        <v>0.94803135715500009</v>
      </c>
      <c r="AR58" s="58">
        <f t="shared" si="82"/>
        <v>0.1173083870481649</v>
      </c>
      <c r="AS58" s="56">
        <f t="shared" si="83"/>
        <v>0.47050276519547379</v>
      </c>
      <c r="AT58" s="60">
        <f t="shared" si="84"/>
        <v>9.0493122727715411E-2</v>
      </c>
      <c r="AU58" s="56">
        <f t="shared" si="85"/>
        <v>0.19884090885834529</v>
      </c>
      <c r="AV58" s="56">
        <f t="shared" si="86"/>
        <v>0.93290915077094583</v>
      </c>
      <c r="AW58" s="60">
        <f t="shared" si="87"/>
        <v>0.18979994805813263</v>
      </c>
    </row>
    <row r="59" spans="1:49" ht="12.75" x14ac:dyDescent="0.35">
      <c r="A59" s="7" t="str">
        <f>IF(AND(B59='bcc-csm-1'!C58, B59='bcc-csm1-1-m'!C58,B59='BNU-ESM'!C58, B59=CanESM2!C58, B59=CCSM4!C58, B59='CNRM-CM5'!C58, B59='CSIRO-Mk3-6-0'!C58, B59='GFDL-ESM2M'!C58, B59='GFDL-ESM2G'!C58, B59='HadGEM2-ES'!C58, B59='HadGEM2-CC'!C58, B59=inmcm4!C58, B59='IPSL-CM5A-LR'!C58, B59='IPSL-CM5A-MR'!C58, B59='IPSL-MC5B-LR'!C58, B59=MIROC5!C58, B59='MIROC-ESM'!C58, B59='MIROC-ESM-CHEM'!C58, B59='MRI-CGCM3'!C58, B59='NorESM1-M'!C58), "Yes", "No")</f>
        <v>Yes</v>
      </c>
      <c r="B59" s="7">
        <v>27109</v>
      </c>
      <c r="C59" s="7" t="str">
        <f>VLOOKUP(B59, 'County name'!$A$2:$B$89, 2, FALSE)</f>
        <v>Olmsted</v>
      </c>
      <c r="D59" s="8" t="s">
        <v>97</v>
      </c>
      <c r="E59" s="10">
        <f>AVERAGE('bcc-csm-1'!$H58,'bcc-csm1-1-m'!$H58,'BNU-ESM'!$H58,CanESM2!$H58,CCSM4!$H58,'CNRM-CM5'!$H58,'CSIRO-Mk3-6-0'!$H58,'GFDL-ESM2M'!$H58,'GFDL-ESM2G'!$H58,'HadGEM2-ES'!$H58,'HadGEM2-CC'!$H58,inmcm4!$H58,'IPSL-CM5A-LR'!$H58,'IPSL-CM5A-MR'!$H58,'IPSL-MC5B-LR'!$H58,MIROC5!$H58,'MIROC-ESM'!$H58,'MIROC-ESM-CHEM'!$H58,'MRI-CGCM3'!$H58,'NorESM1-M'!$H58)</f>
        <v>211.62638822149998</v>
      </c>
      <c r="F59" s="10">
        <f>AVERAGE('bcc-csm-1'!$I58,'bcc-csm1-1-m'!$I58,'BNU-ESM'!$I58,CanESM2!$I58,CCSM4!$I58,'CNRM-CM5'!$I58,'CSIRO-Mk3-6-0'!$I58,'GFDL-ESM2M'!$I58,'GFDL-ESM2G'!$I58,'HadGEM2-ES'!$I58,'HadGEM2-CC'!$I58,inmcm4!$I58,'IPSL-CM5A-LR'!$I58,'IPSL-CM5A-MR'!$I58,'IPSL-MC5B-LR'!$I58,MIROC5!$I58,'MIROC-ESM'!$I58,'MIROC-ESM-CHEM'!$I58,'MRI-CGCM3'!$I58,'NorESM1-M'!$I58)</f>
        <v>70.367272483050002</v>
      </c>
      <c r="G59" s="51">
        <f>AVERAGE('bcc-csm-1'!$J58,'bcc-csm1-1-m'!$J58,'BNU-ESM'!$J58,CanESM2!$J58,CCSM4!$J58,'CNRM-CM5'!$J58,'CSIRO-Mk3-6-0'!$J58,'GFDL-ESM2M'!$J58,'GFDL-ESM2G'!$J58,'HadGEM2-ES'!$J58,'HadGEM2-CC'!$J58,inmcm4!$J58,'IPSL-CM5A-LR'!$J58,'IPSL-CM5A-MR'!$J58,'IPSL-MC5B-LR'!$J58,MIROC5!$J58,'MIROC-ESM'!$J58,'MIROC-ESM-CHEM'!$J58,'MRI-CGCM3'!$J58,'NorESM1-M'!$J58)</f>
        <v>0.10380060615950001</v>
      </c>
      <c r="H59" s="10">
        <f>AVERAGE('bcc-csm-1'!$K58,'bcc-csm1-1-m'!$K58,'BNU-ESM'!$K58,CanESM2!$K58,CCSM4!$K58,'CNRM-CM5'!$K58,'CSIRO-Mk3-6-0'!$K58,'GFDL-ESM2M'!$K58,'GFDL-ESM2G'!$K58,'HadGEM2-ES'!$K58,'HadGEM2-CC'!$K58,inmcm4!$K58,'IPSL-CM5A-LR'!$K58,'IPSL-CM5A-MR'!$K58,'IPSL-MC5B-LR'!$K58,MIROC5!$K58,'MIROC-ESM'!$K58,'MIROC-ESM-CHEM'!$K58,'MRI-CGCM3'!$K58,'NorESM1-M'!$K58)</f>
        <v>346.39475313000003</v>
      </c>
      <c r="I59" s="10">
        <f>AVERAGE('bcc-csm-1'!$L58,'bcc-csm1-1-m'!$L58,'BNU-ESM'!$L58,CanESM2!$L58,CCSM4!$L58,'CNRM-CM5'!$L58,'CSIRO-Mk3-6-0'!$L58,'GFDL-ESM2M'!$L58,'GFDL-ESM2G'!$L58,'HadGEM2-ES'!$L58,'HadGEM2-CC'!$L58,inmcm4!$L58,'IPSL-CM5A-LR'!$L58,'IPSL-CM5A-MR'!$L58,'IPSL-MC5B-LR'!$L58,MIROC5!$L58,'MIROC-ESM'!$L58,'MIROC-ESM-CHEM'!$L58,'MRI-CGCM3'!$L58,'NorESM1-M'!$L58)</f>
        <v>134.4799874375</v>
      </c>
      <c r="J59" s="51">
        <f>AVERAGE('bcc-csm-1'!$M58,'bcc-csm1-1-m'!$M58,'BNU-ESM'!$M58,CanESM2!$M58,CCSM4!$M58,'CNRM-CM5'!$M58,'CSIRO-Mk3-6-0'!$M58,'GFDL-ESM2M'!$M58,'GFDL-ESM2G'!$M58,'HadGEM2-ES'!$M58,'HadGEM2-CC'!$M58,inmcm4!$M58,'IPSL-CM5A-LR'!$M58,'IPSL-CM5A-MR'!$M58,'IPSL-MC5B-LR'!$M58,MIROC5!$M58,'MIROC-ESM'!$M58,'MIROC-ESM-CHEM'!$M58,'MRI-CGCM3'!$M58,'NorESM1-M'!$M58)</f>
        <v>0.19205752254399999</v>
      </c>
      <c r="K59" s="10">
        <f>MIN('bcc-csm-1'!$H58,'bcc-csm1-1-m'!$H58,'BNU-ESM'!$H58,CanESM2!$H58,CCSM4!$H58,'CNRM-CM5'!$H58,'CSIRO-Mk3-6-0'!$H58,'GFDL-ESM2M'!$H58,'GFDL-ESM2G'!$H58,'HadGEM2-ES'!$H58,'HadGEM2-CC'!$H58,inmcm4!$H58,'IPSL-CM5A-LR'!$H58,'IPSL-CM5A-MR'!$H58,'IPSL-MC5B-LR'!$H58,MIROC5!$H58,'MIROC-ESM'!$H58,'MIROC-ESM-CHEM'!$H58,'MRI-CGCM3'!$H58,'NorESM1-M'!$H58)</f>
        <v>51.290433739999997</v>
      </c>
      <c r="L59" s="10">
        <f>MIN('bcc-csm-1'!$I58,'bcc-csm1-1-m'!$I58,'BNU-ESM'!$I58,CanESM2!$I58,CCSM4!$I58,'CNRM-CM5'!$I58,'CSIRO-Mk3-6-0'!$I58,'GFDL-ESM2M'!$I58,'GFDL-ESM2G'!$I58,'HadGEM2-ES'!$I58,'HadGEM2-CC'!$I58,inmcm4!$I58,'IPSL-CM5A-LR'!$I58,'IPSL-CM5A-MR'!$I58,'IPSL-MC5B-LR'!$I58,MIROC5!$I58,'MIROC-ESM'!$I58,'MIROC-ESM-CHEM'!$I58,'MRI-CGCM3'!$I58,'NorESM1-M'!$I58)</f>
        <v>-1.717962599</v>
      </c>
      <c r="M59" s="51">
        <f>MIN('bcc-csm-1'!$J58,'bcc-csm1-1-m'!$J58,'BNU-ESM'!$J58,CanESM2!$J58,CCSM4!$J58,'CNRM-CM5'!$J58,'CSIRO-Mk3-6-0'!$J58,'GFDL-ESM2M'!$J58,'GFDL-ESM2G'!$J58,'HadGEM2-ES'!$J58,'HadGEM2-CC'!$J58,inmcm4!$J58,'IPSL-CM5A-LR'!$J58,'IPSL-CM5A-MR'!$J58,'IPSL-MC5B-LR'!$J58,MIROC5!$J58,'MIROC-ESM'!$J58,'MIROC-ESM-CHEM'!$J58,'MRI-CGCM3'!$J58,'NorESM1-M'!$J58)</f>
        <v>-5.06596375E-2</v>
      </c>
      <c r="N59" s="10">
        <f>MIN('bcc-csm-1'!$K58,'bcc-csm1-1-m'!$K58,'BNU-ESM'!$K58,CanESM2!$K58,CCSM4!$K58,'CNRM-CM5'!$K58,'CSIRO-Mk3-6-0'!$K58,'GFDL-ESM2M'!$K58,'GFDL-ESM2G'!$K58,'HadGEM2-ES'!$K58,'HadGEM2-CC'!$K58,inmcm4!$K58,'IPSL-CM5A-LR'!$K58,'IPSL-CM5A-MR'!$K58,'IPSL-MC5B-LR'!$K58,MIROC5!$K58,'MIROC-ESM'!$K58,'MIROC-ESM-CHEM'!$K58,'MRI-CGCM3'!$K58,'NorESM1-M'!$K58)</f>
        <v>113.5935291</v>
      </c>
      <c r="O59" s="10">
        <f>MIN('bcc-csm-1'!$L58,'bcc-csm1-1-m'!$L58,'BNU-ESM'!$L58,CanESM2!$L58,CCSM4!$L58,'CNRM-CM5'!$L58,'CSIRO-Mk3-6-0'!$L58,'GFDL-ESM2M'!$L58,'GFDL-ESM2G'!$L58,'HadGEM2-ES'!$L58,'HadGEM2-CC'!$L58,inmcm4!$L58,'IPSL-CM5A-LR'!$L58,'IPSL-CM5A-MR'!$L58,'IPSL-MC5B-LR'!$L58,MIROC5!$L58,'MIROC-ESM'!$L58,'MIROC-ESM-CHEM'!$L58,'MRI-CGCM3'!$L58,'NorESM1-M'!$L58)</f>
        <v>16.399283220000001</v>
      </c>
      <c r="P59" s="51">
        <f>MIN('bcc-csm-1'!$M58,'bcc-csm1-1-m'!$M58,'BNU-ESM'!$M58,CanESM2!$M58,CCSM4!$M58,'CNRM-CM5'!$M58,'CSIRO-Mk3-6-0'!$M58,'GFDL-ESM2M'!$M58,'GFDL-ESM2G'!$M58,'HadGEM2-ES'!$M58,'HadGEM2-CC'!$M58,inmcm4!$M58,'IPSL-CM5A-LR'!$M58,'IPSL-CM5A-MR'!$M58,'IPSL-MC5B-LR'!$M58,MIROC5!$M58,'MIROC-ESM'!$M58,'MIROC-ESM-CHEM'!$M58,'MRI-CGCM3'!$M58,'NorESM1-M'!$M58)</f>
        <v>-1.6365167850000001E-2</v>
      </c>
      <c r="Q59" s="10">
        <f>MAX('bcc-csm-1'!$H58,'bcc-csm1-1-m'!$H58,'BNU-ESM'!$H58,CanESM2!$H58,CCSM4!$H58,'CNRM-CM5'!$H58,'CSIRO-Mk3-6-0'!$H58,'GFDL-ESM2M'!$H58,'GFDL-ESM2G'!$H58,'HadGEM2-ES'!$H58,'HadGEM2-CC'!$H58,inmcm4!$H58,'IPSL-CM5A-LR'!$H58,'IPSL-CM5A-MR'!$H58,'IPSL-MC5B-LR'!$H58,MIROC5!$H58,'MIROC-ESM'!$H58,'MIROC-ESM-CHEM'!$H58,'MRI-CGCM3'!$H58,'NorESM1-M'!$H58)</f>
        <v>350.87907050000001</v>
      </c>
      <c r="R59" s="10">
        <f>MAX('bcc-csm-1'!$I58,'bcc-csm1-1-m'!$I58,'BNU-ESM'!$I58,CanESM2!$I58,CCSM4!$I58,'CNRM-CM5'!$I58,'CSIRO-Mk3-6-0'!$I58,'GFDL-ESM2M'!$I58,'GFDL-ESM2G'!$I58,'HadGEM2-ES'!$I58,'HadGEM2-CC'!$I58,inmcm4!$I58,'IPSL-CM5A-LR'!$I58,'IPSL-CM5A-MR'!$I58,'IPSL-MC5B-LR'!$I58,MIROC5!$I58,'MIROC-ESM'!$I58,'MIROC-ESM-CHEM'!$I58,'MRI-CGCM3'!$I58,'NorESM1-M'!$I58)</f>
        <v>137.84057989999999</v>
      </c>
      <c r="S59" s="51">
        <f>MAX('bcc-csm-1'!$J58,'bcc-csm1-1-m'!$J58,'BNU-ESM'!$J58,CanESM2!$J58,CCSM4!$J58,'CNRM-CM5'!$J58,'CSIRO-Mk3-6-0'!$J58,'GFDL-ESM2M'!$J58,'GFDL-ESM2G'!$J58,'HadGEM2-ES'!$J58,'HadGEM2-CC'!$J58,inmcm4!$J58,'IPSL-CM5A-LR'!$J58,'IPSL-CM5A-MR'!$J58,'IPSL-MC5B-LR'!$J58,MIROC5!$J58,'MIROC-ESM'!$J58,'MIROC-ESM-CHEM'!$J58,'MRI-CGCM3'!$J58,'NorESM1-M'!$J58)</f>
        <v>0.26199443900000002</v>
      </c>
      <c r="T59" s="10">
        <f>MAX('bcc-csm-1'!$K58,'bcc-csm1-1-m'!$K58,'BNU-ESM'!$K58,CanESM2!$K58,CCSM4!$K58,'CNRM-CM5'!$K58,'CSIRO-Mk3-6-0'!$K58,'GFDL-ESM2M'!$K58,'GFDL-ESM2G'!$K58,'HadGEM2-ES'!$K58,'HadGEM2-CC'!$K58,inmcm4!$K58,'IPSL-CM5A-LR'!$K58,'IPSL-CM5A-MR'!$K58,'IPSL-MC5B-LR'!$K58,MIROC5!$K58,'MIROC-ESM'!$K58,'MIROC-ESM-CHEM'!$K58,'MRI-CGCM3'!$K58,'NorESM1-M'!$K58)</f>
        <v>552.07424309999999</v>
      </c>
      <c r="U59" s="10">
        <f>MAX('bcc-csm-1'!$L58,'bcc-csm1-1-m'!$L58,'BNU-ESM'!$L58,CanESM2!$L58,CCSM4!$L58,'CNRM-CM5'!$L58,'CSIRO-Mk3-6-0'!$L58,'GFDL-ESM2M'!$L58,'GFDL-ESM2G'!$L58,'HadGEM2-ES'!$L58,'HadGEM2-CC'!$L58,inmcm4!$L58,'IPSL-CM5A-LR'!$L58,'IPSL-CM5A-MR'!$L58,'IPSL-MC5B-LR'!$L58,MIROC5!$L58,'MIROC-ESM'!$L58,'MIROC-ESM-CHEM'!$L58,'MRI-CGCM3'!$L58,'NorESM1-M'!$L58)</f>
        <v>254.55234490000001</v>
      </c>
      <c r="V59" s="51">
        <f>MAX('bcc-csm-1'!$M58,'bcc-csm1-1-m'!$M58,'BNU-ESM'!$M58,CanESM2!$M58,CCSM4!$M58,'CNRM-CM5'!$M58,'CSIRO-Mk3-6-0'!$M58,'GFDL-ESM2M'!$M58,'GFDL-ESM2G'!$M58,'HadGEM2-ES'!$M58,'HadGEM2-CC'!$M58,inmcm4!$M58,'IPSL-CM5A-LR'!$M58,'IPSL-CM5A-MR'!$M58,'IPSL-MC5B-LR'!$M58,MIROC5!$M58,'MIROC-ESM'!$M58,'MIROC-ESM-CHEM'!$M58,'MRI-CGCM3'!$M58,'NorESM1-M'!$M58)</f>
        <v>0.39454174759999999</v>
      </c>
      <c r="W59" s="10">
        <f>STDEV('bcc-csm-1'!$H58,'bcc-csm1-1-m'!$H58,'BNU-ESM'!$H58,CanESM2!$H58,CCSM4!$H58,'CNRM-CM5'!$H58,'CSIRO-Mk3-6-0'!$H58,'GFDL-ESM2M'!$H58,'GFDL-ESM2G'!$H58,'HadGEM2-ES'!$H58,'HadGEM2-CC'!$H58,inmcm4!$H58,'IPSL-CM5A-LR'!$H58,'IPSL-CM5A-MR'!$H58,'IPSL-MC5B-LR'!$H58,MIROC5!$H58,'MIROC-ESM'!$H58,'MIROC-ESM-CHEM'!$H58,'MRI-CGCM3'!$H58,'NorESM1-M'!$H58)</f>
        <v>80.080753003024896</v>
      </c>
      <c r="X59" s="10">
        <f>STDEV('bcc-csm-1'!$I58,'bcc-csm1-1-m'!$I58,'BNU-ESM'!$I58,CanESM2!$I58,CCSM4!$I58,'CNRM-CM5'!$I58,'CSIRO-Mk3-6-0'!$I58,'GFDL-ESM2M'!$I58,'GFDL-ESM2G'!$I58,'HadGEM2-ES'!$I58,'HadGEM2-CC'!$I58,inmcm4!$I58,'IPSL-CM5A-LR'!$I58,'IPSL-CM5A-MR'!$I58,'IPSL-MC5B-LR'!$I58,MIROC5!$I58,'MIROC-ESM'!$I58,'MIROC-ESM-CHEM'!$I58,'MRI-CGCM3'!$I58,'NorESM1-M'!$I58)</f>
        <v>34.524932950043357</v>
      </c>
      <c r="Y59" s="51">
        <f>STDEV('bcc-csm-1'!$J58,'bcc-csm1-1-m'!$J58,'BNU-ESM'!$J58,CanESM2!$J58,CCSM4!$J58,'CNRM-CM5'!$J58,'CSIRO-Mk3-6-0'!$J58,'GFDL-ESM2M'!$J58,'GFDL-ESM2G'!$J58,'HadGEM2-ES'!$J58,'HadGEM2-CC'!$J58,inmcm4!$J58,'IPSL-CM5A-LR'!$J58,'IPSL-CM5A-MR'!$J58,'IPSL-MC5B-LR'!$J58,MIROC5!$J58,'MIROC-ESM'!$J58,'MIROC-ESM-CHEM'!$J58,'MRI-CGCM3'!$J58,'NorESM1-M'!$J58)</f>
        <v>7.6846222188818994E-2</v>
      </c>
      <c r="Z59" s="10">
        <f>STDEV('bcc-csm-1'!$K58,'bcc-csm1-1-m'!$K58,'BNU-ESM'!$K58,CanESM2!$K58,CCSM4!$K58,'CNRM-CM5'!$K58,'CSIRO-Mk3-6-0'!$K58,'GFDL-ESM2M'!$K58,'GFDL-ESM2G'!$K58,'HadGEM2-ES'!$K58,'HadGEM2-CC'!$K58,inmcm4!$K58,'IPSL-CM5A-LR'!$K58,'IPSL-CM5A-MR'!$K58,'IPSL-MC5B-LR'!$K58,MIROC5!$K58,'MIROC-ESM'!$K58,'MIROC-ESM-CHEM'!$K58,'MRI-CGCM3'!$K58,'NorESM1-M'!$K58)</f>
        <v>130.86262851579511</v>
      </c>
      <c r="AA59" s="10">
        <f>STDEV('bcc-csm-1'!$L58,'bcc-csm1-1-m'!$L58,'BNU-ESM'!$L58,CanESM2!$L58,CCSM4!$L58,'CNRM-CM5'!$L58,'CSIRO-Mk3-6-0'!$L58,'GFDL-ESM2M'!$L58,'GFDL-ESM2G'!$L58,'HadGEM2-ES'!$L58,'HadGEM2-CC'!$L58,inmcm4!$L58,'IPSL-CM5A-LR'!$L58,'IPSL-CM5A-MR'!$L58,'IPSL-MC5B-LR'!$L58,MIROC5!$L58,'MIROC-ESM'!$L58,'MIROC-ESM-CHEM'!$L58,'MRI-CGCM3'!$L58,'NorESM1-M'!$L58)</f>
        <v>68.821934975696905</v>
      </c>
      <c r="AB59" s="51">
        <f>STDEV('bcc-csm-1'!$M58,'bcc-csm1-1-m'!$M58,'BNU-ESM'!$M58,CanESM2!$M58,CCSM4!$M58,'CNRM-CM5'!$M58,'CSIRO-Mk3-6-0'!$M58,'GFDL-ESM2M'!$M58,'GFDL-ESM2G'!$M58,'HadGEM2-ES'!$M58,'HadGEM2-CC'!$M58,inmcm4!$M58,'IPSL-CM5A-LR'!$M58,'IPSL-CM5A-MR'!$M58,'IPSL-MC5B-LR'!$M58,MIROC5!$M58,'MIROC-ESM'!$M58,'MIROC-ESM-CHEM'!$M58,'MRI-CGCM3'!$M58,'NorESM1-M'!$M58)</f>
        <v>0.1191570128054643</v>
      </c>
      <c r="AC59" s="10">
        <f t="shared" ref="AC59:AH59" si="132">E59-(3*W59)</f>
        <v>-28.615870787574721</v>
      </c>
      <c r="AD59" s="10">
        <f t="shared" si="132"/>
        <v>-33.207526367080064</v>
      </c>
      <c r="AE59" s="51">
        <f t="shared" si="132"/>
        <v>-0.12673806040695698</v>
      </c>
      <c r="AF59" s="10">
        <f t="shared" si="132"/>
        <v>-46.1931324173853</v>
      </c>
      <c r="AG59" s="10">
        <f t="shared" si="132"/>
        <v>-71.985817489590715</v>
      </c>
      <c r="AH59" s="54">
        <f t="shared" si="132"/>
        <v>-0.16541351587239289</v>
      </c>
      <c r="AI59" s="10">
        <f t="shared" ref="AI59:AN59" si="133">E59+(3*W59)</f>
        <v>451.86864723057465</v>
      </c>
      <c r="AJ59" s="10">
        <f t="shared" si="133"/>
        <v>173.94207133318008</v>
      </c>
      <c r="AK59" s="54">
        <f t="shared" si="133"/>
        <v>0.33433927272595698</v>
      </c>
      <c r="AL59" s="10">
        <f t="shared" si="133"/>
        <v>738.98263867738535</v>
      </c>
      <c r="AM59" s="10">
        <f t="shared" si="133"/>
        <v>340.94579236459072</v>
      </c>
      <c r="AN59" s="54">
        <f t="shared" si="133"/>
        <v>0.54952856096039282</v>
      </c>
      <c r="AO59" s="10">
        <f>AVERAGE('bcc-csm-1'!$E58,'bcc-csm1-1-m'!$E58,'BNU-ESM'!$E58,CanESM2!$E58,CCSM4!$E58,'CNRM-CM5'!$E58,'CSIRO-Mk3-6-0'!$E58,'GFDL-ESM2M'!$E58,'GFDL-ESM2G'!$E58,'HadGEM2-ES'!$E58,'HadGEM2-CC'!$E58,inmcm4!$E58,'IPSL-CM5A-LR'!$E58,'IPSL-CM5A-MR'!$E58,'IPSL-MC5B-LR'!$E58,MIROC5!$E58,'MIROC-ESM'!$E58,'MIROC-ESM-CHEM'!$E58,'MRI-CGCM3'!$E58,'NorESM1-M'!$E58)</f>
        <v>1743.8144810000001</v>
      </c>
      <c r="AP59" s="10">
        <f>AVERAGE('bcc-csm-1'!$F58,'bcc-csm1-1-m'!$F58,'BNU-ESM'!$F58,CanESM2!$F58,CCSM4!$F58,'CNRM-CM5'!$F58,'CSIRO-Mk3-6-0'!$F58,'GFDL-ESM2M'!$F58,'GFDL-ESM2G'!$F58,'HadGEM2-ES'!$F58,'HadGEM2-CC'!$F58,inmcm4!$F58,'IPSL-CM5A-LR'!$F58,'IPSL-CM5A-MR'!$F58,'IPSL-MC5B-LR'!$F58,MIROC5!$F58,'MIROC-ESM'!$F58,'MIROC-ESM-CHEM'!$F58,'MRI-CGCM3'!$F58,'NorESM1-M'!$F58)</f>
        <v>111.89602785600002</v>
      </c>
      <c r="AQ59" s="17">
        <f>AVERAGE('bcc-csm-1'!$G58,'bcc-csm1-1-m'!$G58,'BNU-ESM'!$G58,CanESM2!$G58,CCSM4!$G58,'CNRM-CM5'!$G58,'CSIRO-Mk3-6-0'!$G58,'GFDL-ESM2M'!$G58,'GFDL-ESM2G'!$G58,'HadGEM2-ES'!$G58,'HadGEM2-CC'!$G58,inmcm4!$G58,'IPSL-CM5A-LR'!$G58,'IPSL-CM5A-MR'!$G58,'IPSL-MC5B-LR'!$G58,MIROC5!$G58,'MIROC-ESM'!$G58,'MIROC-ESM-CHEM'!$G58,'MRI-CGCM3'!$G58,'NorESM1-M'!$G58)</f>
        <v>0.85700035329999991</v>
      </c>
      <c r="AR59" s="58">
        <f t="shared" si="82"/>
        <v>0.12135831565072315</v>
      </c>
      <c r="AS59" s="56">
        <f t="shared" si="83"/>
        <v>0.62886300641168658</v>
      </c>
      <c r="AT59" s="60">
        <f t="shared" si="84"/>
        <v>0.12112084406943502</v>
      </c>
      <c r="AU59" s="56">
        <f t="shared" si="85"/>
        <v>0.1986419753386599</v>
      </c>
      <c r="AV59" s="56">
        <f t="shared" si="86"/>
        <v>1.2018298595063936</v>
      </c>
      <c r="AW59" s="60">
        <f t="shared" si="87"/>
        <v>0.2241043679905797</v>
      </c>
    </row>
    <row r="60" spans="1:49" ht="12.75" x14ac:dyDescent="0.35">
      <c r="A60" s="7" t="str">
        <f>IF(AND(B60='bcc-csm-1'!C59, B60='bcc-csm1-1-m'!C59,B60='BNU-ESM'!C59, B60=CanESM2!C59, B60=CCSM4!C59, B60='CNRM-CM5'!C59, B60='CSIRO-Mk3-6-0'!C59, B60='GFDL-ESM2M'!C59, B60='GFDL-ESM2G'!C59, B60='HadGEM2-ES'!C59, B60='HadGEM2-CC'!C59, B60=inmcm4!C59, B60='IPSL-CM5A-LR'!C59, B60='IPSL-CM5A-MR'!C59, B60='IPSL-MC5B-LR'!C59, B60=MIROC5!C59, B60='MIROC-ESM'!C59, B60='MIROC-ESM-CHEM'!C59, B60='MRI-CGCM3'!C59, B60='NorESM1-M'!C59), "Yes", "No")</f>
        <v>Yes</v>
      </c>
      <c r="B60" s="7">
        <v>27111</v>
      </c>
      <c r="C60" s="7" t="str">
        <f>VLOOKUP(B60, 'County name'!$A$2:$B$89, 2, FALSE)</f>
        <v>Otter Tail</v>
      </c>
      <c r="D60" s="8" t="s">
        <v>97</v>
      </c>
      <c r="E60" s="10">
        <f>AVERAGE('bcc-csm-1'!$H59,'bcc-csm1-1-m'!$H59,'BNU-ESM'!$H59,CanESM2!$H59,CCSM4!$H59,'CNRM-CM5'!$H59,'CSIRO-Mk3-6-0'!$H59,'GFDL-ESM2M'!$H59,'GFDL-ESM2G'!$H59,'HadGEM2-ES'!$H59,'HadGEM2-CC'!$H59,inmcm4!$H59,'IPSL-CM5A-LR'!$H59,'IPSL-CM5A-MR'!$H59,'IPSL-MC5B-LR'!$H59,MIROC5!$H59,'MIROC-ESM'!$H59,'MIROC-ESM-CHEM'!$H59,'MRI-CGCM3'!$H59,'NorESM1-M'!$H59)</f>
        <v>193.68275431404999</v>
      </c>
      <c r="F60" s="10">
        <f>AVERAGE('bcc-csm-1'!$I59,'bcc-csm1-1-m'!$I59,'BNU-ESM'!$I59,CanESM2!$I59,CCSM4!$I59,'CNRM-CM5'!$I59,'CSIRO-Mk3-6-0'!$I59,'GFDL-ESM2M'!$I59,'GFDL-ESM2G'!$I59,'HadGEM2-ES'!$I59,'HadGEM2-CC'!$I59,inmcm4!$I59,'IPSL-CM5A-LR'!$I59,'IPSL-CM5A-MR'!$I59,'IPSL-MC5B-LR'!$I59,MIROC5!$I59,'MIROC-ESM'!$I59,'MIROC-ESM-CHEM'!$I59,'MRI-CGCM3'!$I59,'NorESM1-M'!$I59)</f>
        <v>57.025868338500004</v>
      </c>
      <c r="G60" s="51">
        <f>AVERAGE('bcc-csm-1'!$J59,'bcc-csm1-1-m'!$J59,'BNU-ESM'!$J59,CanESM2!$J59,CCSM4!$J59,'CNRM-CM5'!$J59,'CSIRO-Mk3-6-0'!$J59,'GFDL-ESM2M'!$J59,'GFDL-ESM2G'!$J59,'HadGEM2-ES'!$J59,'HadGEM2-CC'!$J59,inmcm4!$J59,'IPSL-CM5A-LR'!$J59,'IPSL-CM5A-MR'!$J59,'IPSL-MC5B-LR'!$J59,MIROC5!$J59,'MIROC-ESM'!$J59,'MIROC-ESM-CHEM'!$J59,'MRI-CGCM3'!$J59,'NorESM1-M'!$J59)</f>
        <v>8.6903356205000004E-2</v>
      </c>
      <c r="H60" s="10">
        <f>AVERAGE('bcc-csm-1'!$K59,'bcc-csm1-1-m'!$K59,'BNU-ESM'!$K59,CanESM2!$K59,CCSM4!$K59,'CNRM-CM5'!$K59,'CSIRO-Mk3-6-0'!$K59,'GFDL-ESM2M'!$K59,'GFDL-ESM2G'!$K59,'HadGEM2-ES'!$K59,'HadGEM2-CC'!$K59,inmcm4!$K59,'IPSL-CM5A-LR'!$K59,'IPSL-CM5A-MR'!$K59,'IPSL-MC5B-LR'!$K59,MIROC5!$K59,'MIROC-ESM'!$K59,'MIROC-ESM-CHEM'!$K59,'MRI-CGCM3'!$K59,'NorESM1-M'!$K59)</f>
        <v>326.69852500850004</v>
      </c>
      <c r="I60" s="10">
        <f>AVERAGE('bcc-csm-1'!$L59,'bcc-csm1-1-m'!$L59,'BNU-ESM'!$L59,CanESM2!$L59,CCSM4!$L59,'CNRM-CM5'!$L59,'CSIRO-Mk3-6-0'!$L59,'GFDL-ESM2M'!$L59,'GFDL-ESM2G'!$L59,'HadGEM2-ES'!$L59,'HadGEM2-CC'!$L59,inmcm4!$L59,'IPSL-CM5A-LR'!$L59,'IPSL-CM5A-MR'!$L59,'IPSL-MC5B-LR'!$L59,MIROC5!$L59,'MIROC-ESM'!$L59,'MIROC-ESM-CHEM'!$L59,'MRI-CGCM3'!$L59,'NorESM1-M'!$L59)</f>
        <v>110.07403176350002</v>
      </c>
      <c r="J60" s="51">
        <f>AVERAGE('bcc-csm-1'!$M59,'bcc-csm1-1-m'!$M59,'BNU-ESM'!$M59,CanESM2!$M59,CCSM4!$M59,'CNRM-CM5'!$M59,'CSIRO-Mk3-6-0'!$M59,'GFDL-ESM2M'!$M59,'GFDL-ESM2G'!$M59,'HadGEM2-ES'!$M59,'HadGEM2-CC'!$M59,inmcm4!$M59,'IPSL-CM5A-LR'!$M59,'IPSL-CM5A-MR'!$M59,'IPSL-MC5B-LR'!$M59,MIROC5!$M59,'MIROC-ESM'!$M59,'MIROC-ESM-CHEM'!$M59,'MRI-CGCM3'!$M59,'NorESM1-M'!$M59)</f>
        <v>0.17823082794569997</v>
      </c>
      <c r="K60" s="10">
        <f>MIN('bcc-csm-1'!$H59,'bcc-csm1-1-m'!$H59,'BNU-ESM'!$H59,CanESM2!$H59,CCSM4!$H59,'CNRM-CM5'!$H59,'CSIRO-Mk3-6-0'!$H59,'GFDL-ESM2M'!$H59,'GFDL-ESM2G'!$H59,'HadGEM2-ES'!$H59,'HadGEM2-CC'!$H59,inmcm4!$H59,'IPSL-CM5A-LR'!$H59,'IPSL-CM5A-MR'!$H59,'IPSL-MC5B-LR'!$H59,MIROC5!$H59,'MIROC-ESM'!$H59,'MIROC-ESM-CHEM'!$H59,'MRI-CGCM3'!$H59,'NorESM1-M'!$H59)</f>
        <v>6.6142087910000003</v>
      </c>
      <c r="L60" s="10">
        <f>MIN('bcc-csm-1'!$I59,'bcc-csm1-1-m'!$I59,'BNU-ESM'!$I59,CanESM2!$I59,CCSM4!$I59,'CNRM-CM5'!$I59,'CSIRO-Mk3-6-0'!$I59,'GFDL-ESM2M'!$I59,'GFDL-ESM2G'!$I59,'HadGEM2-ES'!$I59,'HadGEM2-CC'!$I59,inmcm4!$I59,'IPSL-CM5A-LR'!$I59,'IPSL-CM5A-MR'!$I59,'IPSL-MC5B-LR'!$I59,MIROC5!$I59,'MIROC-ESM'!$I59,'MIROC-ESM-CHEM'!$I59,'MRI-CGCM3'!$I59,'NorESM1-M'!$I59)</f>
        <v>-17.1494122</v>
      </c>
      <c r="M60" s="51">
        <f>MIN('bcc-csm-1'!$J59,'bcc-csm1-1-m'!$J59,'BNU-ESM'!$J59,CanESM2!$J59,CCSM4!$J59,'CNRM-CM5'!$J59,'CSIRO-Mk3-6-0'!$J59,'GFDL-ESM2M'!$J59,'GFDL-ESM2G'!$J59,'HadGEM2-ES'!$J59,'HadGEM2-CC'!$J59,inmcm4!$J59,'IPSL-CM5A-LR'!$J59,'IPSL-CM5A-MR'!$J59,'IPSL-MC5B-LR'!$J59,MIROC5!$J59,'MIROC-ESM'!$J59,'MIROC-ESM-CHEM'!$J59,'MRI-CGCM3'!$J59,'NorESM1-M'!$J59)</f>
        <v>-0.10128939200000001</v>
      </c>
      <c r="N60" s="10">
        <f>MIN('bcc-csm-1'!$K59,'bcc-csm1-1-m'!$K59,'BNU-ESM'!$K59,CanESM2!$K59,CCSM4!$K59,'CNRM-CM5'!$K59,'CSIRO-Mk3-6-0'!$K59,'GFDL-ESM2M'!$K59,'GFDL-ESM2G'!$K59,'HadGEM2-ES'!$K59,'HadGEM2-CC'!$K59,inmcm4!$K59,'IPSL-CM5A-LR'!$K59,'IPSL-CM5A-MR'!$K59,'IPSL-MC5B-LR'!$K59,MIROC5!$K59,'MIROC-ESM'!$K59,'MIROC-ESM-CHEM'!$K59,'MRI-CGCM3'!$K59,'NorESM1-M'!$K59)</f>
        <v>89.614355470000007</v>
      </c>
      <c r="O60" s="10">
        <f>MIN('bcc-csm-1'!$L59,'bcc-csm1-1-m'!$L59,'BNU-ESM'!$L59,CanESM2!$L59,CCSM4!$L59,'CNRM-CM5'!$L59,'CSIRO-Mk3-6-0'!$L59,'GFDL-ESM2M'!$L59,'GFDL-ESM2G'!$L59,'HadGEM2-ES'!$L59,'HadGEM2-CC'!$L59,inmcm4!$L59,'IPSL-CM5A-LR'!$L59,'IPSL-CM5A-MR'!$L59,'IPSL-MC5B-LR'!$L59,MIROC5!$L59,'MIROC-ESM'!$L59,'MIROC-ESM-CHEM'!$L59,'MRI-CGCM3'!$L59,'NorESM1-M'!$L59)</f>
        <v>18.143138270000001</v>
      </c>
      <c r="P60" s="51">
        <f>MIN('bcc-csm-1'!$M59,'bcc-csm1-1-m'!$M59,'BNU-ESM'!$M59,CanESM2!$M59,CCSM4!$M59,'CNRM-CM5'!$M59,'CSIRO-Mk3-6-0'!$M59,'GFDL-ESM2M'!$M59,'GFDL-ESM2G'!$M59,'HadGEM2-ES'!$M59,'HadGEM2-CC'!$M59,inmcm4!$M59,'IPSL-CM5A-LR'!$M59,'IPSL-CM5A-MR'!$M59,'IPSL-MC5B-LR'!$M59,MIROC5!$M59,'MIROC-ESM'!$M59,'MIROC-ESM-CHEM'!$M59,'MRI-CGCM3'!$M59,'NorESM1-M'!$M59)</f>
        <v>-1.328861531E-2</v>
      </c>
      <c r="Q60" s="10">
        <f>MAX('bcc-csm-1'!$H59,'bcc-csm1-1-m'!$H59,'BNU-ESM'!$H59,CanESM2!$H59,CCSM4!$H59,'CNRM-CM5'!$H59,'CSIRO-Mk3-6-0'!$H59,'GFDL-ESM2M'!$H59,'GFDL-ESM2G'!$H59,'HadGEM2-ES'!$H59,'HadGEM2-CC'!$H59,inmcm4!$H59,'IPSL-CM5A-LR'!$H59,'IPSL-CM5A-MR'!$H59,'IPSL-MC5B-LR'!$H59,MIROC5!$H59,'MIROC-ESM'!$H59,'MIROC-ESM-CHEM'!$H59,'MRI-CGCM3'!$H59,'NorESM1-M'!$H59)</f>
        <v>330.08372489999999</v>
      </c>
      <c r="R60" s="10">
        <f>MAX('bcc-csm-1'!$I59,'bcc-csm1-1-m'!$I59,'BNU-ESM'!$I59,CanESM2!$I59,CCSM4!$I59,'CNRM-CM5'!$I59,'CSIRO-Mk3-6-0'!$I59,'GFDL-ESM2M'!$I59,'GFDL-ESM2G'!$I59,'HadGEM2-ES'!$I59,'HadGEM2-CC'!$I59,inmcm4!$I59,'IPSL-CM5A-LR'!$I59,'IPSL-CM5A-MR'!$I59,'IPSL-MC5B-LR'!$I59,MIROC5!$I59,'MIROC-ESM'!$I59,'MIROC-ESM-CHEM'!$I59,'MRI-CGCM3'!$I59,'NorESM1-M'!$I59)</f>
        <v>107.4944333</v>
      </c>
      <c r="S60" s="51">
        <f>MAX('bcc-csm-1'!$J59,'bcc-csm1-1-m'!$J59,'BNU-ESM'!$J59,CanESM2!$J59,CCSM4!$J59,'CNRM-CM5'!$J59,'CSIRO-Mk3-6-0'!$J59,'GFDL-ESM2M'!$J59,'GFDL-ESM2G'!$J59,'HadGEM2-ES'!$J59,'HadGEM2-CC'!$J59,inmcm4!$J59,'IPSL-CM5A-LR'!$J59,'IPSL-CM5A-MR'!$J59,'IPSL-MC5B-LR'!$J59,MIROC5!$J59,'MIROC-ESM'!$J59,'MIROC-ESM-CHEM'!$J59,'MRI-CGCM3'!$J59,'NorESM1-M'!$J59)</f>
        <v>0.2305546883</v>
      </c>
      <c r="T60" s="10">
        <f>MAX('bcc-csm-1'!$K59,'bcc-csm1-1-m'!$K59,'BNU-ESM'!$K59,CanESM2!$K59,CCSM4!$K59,'CNRM-CM5'!$K59,'CSIRO-Mk3-6-0'!$K59,'GFDL-ESM2M'!$K59,'GFDL-ESM2G'!$K59,'HadGEM2-ES'!$K59,'HadGEM2-CC'!$K59,inmcm4!$K59,'IPSL-CM5A-LR'!$K59,'IPSL-CM5A-MR'!$K59,'IPSL-MC5B-LR'!$K59,MIROC5!$K59,'MIROC-ESM'!$K59,'MIROC-ESM-CHEM'!$K59,'MRI-CGCM3'!$K59,'NorESM1-M'!$K59)</f>
        <v>506.8737089</v>
      </c>
      <c r="U60" s="10">
        <f>MAX('bcc-csm-1'!$L59,'bcc-csm1-1-m'!$L59,'BNU-ESM'!$L59,CanESM2!$L59,CCSM4!$L59,'CNRM-CM5'!$L59,'CSIRO-Mk3-6-0'!$L59,'GFDL-ESM2M'!$L59,'GFDL-ESM2G'!$L59,'HadGEM2-ES'!$L59,'HadGEM2-CC'!$L59,inmcm4!$L59,'IPSL-CM5A-LR'!$L59,'IPSL-CM5A-MR'!$L59,'IPSL-MC5B-LR'!$L59,MIROC5!$L59,'MIROC-ESM'!$L59,'MIROC-ESM-CHEM'!$L59,'MRI-CGCM3'!$L59,'NorESM1-M'!$L59)</f>
        <v>186.669884</v>
      </c>
      <c r="V60" s="51">
        <f>MAX('bcc-csm-1'!$M59,'bcc-csm1-1-m'!$M59,'BNU-ESM'!$M59,CanESM2!$M59,CCSM4!$M59,'CNRM-CM5'!$M59,'CSIRO-Mk3-6-0'!$M59,'GFDL-ESM2M'!$M59,'GFDL-ESM2G'!$M59,'HadGEM2-ES'!$M59,'HadGEM2-CC'!$M59,inmcm4!$M59,'IPSL-CM5A-LR'!$M59,'IPSL-CM5A-MR'!$M59,'IPSL-MC5B-LR'!$M59,MIROC5!$M59,'MIROC-ESM'!$M59,'MIROC-ESM-CHEM'!$M59,'MRI-CGCM3'!$M59,'NorESM1-M'!$M59)</f>
        <v>0.36530094470000002</v>
      </c>
      <c r="W60" s="10">
        <f>STDEV('bcc-csm-1'!$H59,'bcc-csm1-1-m'!$H59,'BNU-ESM'!$H59,CanESM2!$H59,CCSM4!$H59,'CNRM-CM5'!$H59,'CSIRO-Mk3-6-0'!$H59,'GFDL-ESM2M'!$H59,'GFDL-ESM2G'!$H59,'HadGEM2-ES'!$H59,'HadGEM2-CC'!$H59,inmcm4!$H59,'IPSL-CM5A-LR'!$H59,'IPSL-CM5A-MR'!$H59,'IPSL-MC5B-LR'!$H59,MIROC5!$H59,'MIROC-ESM'!$H59,'MIROC-ESM-CHEM'!$H59,'MRI-CGCM3'!$H59,'NorESM1-M'!$H59)</f>
        <v>78.125823806125794</v>
      </c>
      <c r="X60" s="10">
        <f>STDEV('bcc-csm-1'!$I59,'bcc-csm1-1-m'!$I59,'BNU-ESM'!$I59,CanESM2!$I59,CCSM4!$I59,'CNRM-CM5'!$I59,'CSIRO-Mk3-6-0'!$I59,'GFDL-ESM2M'!$I59,'GFDL-ESM2G'!$I59,'HadGEM2-ES'!$I59,'HadGEM2-CC'!$I59,inmcm4!$I59,'IPSL-CM5A-LR'!$I59,'IPSL-CM5A-MR'!$I59,'IPSL-MC5B-LR'!$I59,MIROC5!$I59,'MIROC-ESM'!$I59,'MIROC-ESM-CHEM'!$I59,'MRI-CGCM3'!$I59,'NorESM1-M'!$I59)</f>
        <v>28.558512092188337</v>
      </c>
      <c r="Y60" s="51">
        <f>STDEV('bcc-csm-1'!$J59,'bcc-csm1-1-m'!$J59,'BNU-ESM'!$J59,CanESM2!$J59,CCSM4!$J59,'CNRM-CM5'!$J59,'CSIRO-Mk3-6-0'!$J59,'GFDL-ESM2M'!$J59,'GFDL-ESM2G'!$J59,'HadGEM2-ES'!$J59,'HadGEM2-CC'!$J59,inmcm4!$J59,'IPSL-CM5A-LR'!$J59,'IPSL-CM5A-MR'!$J59,'IPSL-MC5B-LR'!$J59,MIROC5!$J59,'MIROC-ESM'!$J59,'MIROC-ESM-CHEM'!$J59,'MRI-CGCM3'!$J59,'NorESM1-M'!$J59)</f>
        <v>7.0350154787522517E-2</v>
      </c>
      <c r="Z60" s="10">
        <f>STDEV('bcc-csm-1'!$K59,'bcc-csm1-1-m'!$K59,'BNU-ESM'!$K59,CanESM2!$K59,CCSM4!$K59,'CNRM-CM5'!$K59,'CSIRO-Mk3-6-0'!$K59,'GFDL-ESM2M'!$K59,'GFDL-ESM2G'!$K59,'HadGEM2-ES'!$K59,'HadGEM2-CC'!$K59,inmcm4!$K59,'IPSL-CM5A-LR'!$K59,'IPSL-CM5A-MR'!$K59,'IPSL-MC5B-LR'!$K59,MIROC5!$K59,'MIROC-ESM'!$K59,'MIROC-ESM-CHEM'!$K59,'MRI-CGCM3'!$K59,'NorESM1-M'!$K59)</f>
        <v>126.00916388611438</v>
      </c>
      <c r="AA60" s="10">
        <f>STDEV('bcc-csm-1'!$L59,'bcc-csm1-1-m'!$L59,'BNU-ESM'!$L59,CanESM2!$L59,CCSM4!$L59,'CNRM-CM5'!$L59,'CSIRO-Mk3-6-0'!$L59,'GFDL-ESM2M'!$L59,'GFDL-ESM2G'!$L59,'HadGEM2-ES'!$L59,'HadGEM2-CC'!$L59,inmcm4!$L59,'IPSL-CM5A-LR'!$L59,'IPSL-CM5A-MR'!$L59,'IPSL-MC5B-LR'!$L59,MIROC5!$L59,'MIROC-ESM'!$L59,'MIROC-ESM-CHEM'!$L59,'MRI-CGCM3'!$L59,'NorESM1-M'!$L59)</f>
        <v>56.170481049738598</v>
      </c>
      <c r="AB60" s="51">
        <f>STDEV('bcc-csm-1'!$M59,'bcc-csm1-1-m'!$M59,'BNU-ESM'!$M59,CanESM2!$M59,CCSM4!$M59,'CNRM-CM5'!$M59,'CSIRO-Mk3-6-0'!$M59,'GFDL-ESM2M'!$M59,'GFDL-ESM2G'!$M59,'HadGEM2-ES'!$M59,'HadGEM2-CC'!$M59,inmcm4!$M59,'IPSL-CM5A-LR'!$M59,'IPSL-CM5A-MR'!$M59,'IPSL-MC5B-LR'!$M59,MIROC5!$M59,'MIROC-ESM'!$M59,'MIROC-ESM-CHEM'!$M59,'MRI-CGCM3'!$M59,'NorESM1-M'!$M59)</f>
        <v>0.11372879350237609</v>
      </c>
      <c r="AC60" s="10">
        <f t="shared" ref="AC60:AH60" si="134">E60-(3*W60)</f>
        <v>-40.694717104327395</v>
      </c>
      <c r="AD60" s="10">
        <f t="shared" si="134"/>
        <v>-28.649667938065008</v>
      </c>
      <c r="AE60" s="51">
        <f t="shared" si="134"/>
        <v>-0.12414710815756755</v>
      </c>
      <c r="AF60" s="10">
        <f t="shared" si="134"/>
        <v>-51.328966649843096</v>
      </c>
      <c r="AG60" s="10">
        <f t="shared" si="134"/>
        <v>-58.437411385715762</v>
      </c>
      <c r="AH60" s="54">
        <f t="shared" si="134"/>
        <v>-0.16295555256142832</v>
      </c>
      <c r="AI60" s="10">
        <f t="shared" ref="AI60:AN60" si="135">E60+(3*W60)</f>
        <v>428.0602257324274</v>
      </c>
      <c r="AJ60" s="10">
        <f t="shared" si="135"/>
        <v>142.70140461506503</v>
      </c>
      <c r="AK60" s="54">
        <f t="shared" si="135"/>
        <v>0.29795382056756758</v>
      </c>
      <c r="AL60" s="10">
        <f t="shared" si="135"/>
        <v>704.72601666684318</v>
      </c>
      <c r="AM60" s="10">
        <f t="shared" si="135"/>
        <v>278.58547491271577</v>
      </c>
      <c r="AN60" s="54">
        <f t="shared" si="135"/>
        <v>0.51941720845282824</v>
      </c>
      <c r="AO60" s="10">
        <f>AVERAGE('bcc-csm-1'!$E59,'bcc-csm1-1-m'!$E59,'BNU-ESM'!$E59,CanESM2!$E59,CCSM4!$E59,'CNRM-CM5'!$E59,'CSIRO-Mk3-6-0'!$E59,'GFDL-ESM2M'!$E59,'GFDL-ESM2G'!$E59,'HadGEM2-ES'!$E59,'HadGEM2-CC'!$E59,inmcm4!$E59,'IPSL-CM5A-LR'!$E59,'IPSL-CM5A-MR'!$E59,'IPSL-MC5B-LR'!$E59,MIROC5!$E59,'MIROC-ESM'!$E59,'MIROC-ESM-CHEM'!$E59,'MRI-CGCM3'!$E59,'NorESM1-M'!$E59)</f>
        <v>1638.6833717500001</v>
      </c>
      <c r="AP60" s="10">
        <f>AVERAGE('bcc-csm-1'!$F59,'bcc-csm1-1-m'!$F59,'BNU-ESM'!$F59,CanESM2!$F59,CCSM4!$F59,'CNRM-CM5'!$F59,'CSIRO-Mk3-6-0'!$F59,'GFDL-ESM2M'!$F59,'GFDL-ESM2G'!$F59,'HadGEM2-ES'!$F59,'HadGEM2-CC'!$F59,inmcm4!$F59,'IPSL-CM5A-LR'!$F59,'IPSL-CM5A-MR'!$F59,'IPSL-MC5B-LR'!$F59,MIROC5!$F59,'MIROC-ESM'!$F59,'MIROC-ESM-CHEM'!$F59,'MRI-CGCM3'!$F59,'NorESM1-M'!$F59)</f>
        <v>97.316991233500005</v>
      </c>
      <c r="AQ60" s="17">
        <f>AVERAGE('bcc-csm-1'!$G59,'bcc-csm1-1-m'!$G59,'BNU-ESM'!$G59,CanESM2!$G59,CCSM4!$G59,'CNRM-CM5'!$G59,'CSIRO-Mk3-6-0'!$G59,'GFDL-ESM2M'!$G59,'GFDL-ESM2G'!$G59,'HadGEM2-ES'!$G59,'HadGEM2-CC'!$G59,inmcm4!$G59,'IPSL-CM5A-LR'!$G59,'IPSL-CM5A-MR'!$G59,'IPSL-MC5B-LR'!$G59,MIROC5!$G59,'MIROC-ESM'!$G59,'MIROC-ESM-CHEM'!$G59,'MRI-CGCM3'!$G59,'NorESM1-M'!$G59)</f>
        <v>0.8713803297249999</v>
      </c>
      <c r="AR60" s="58">
        <f t="shared" si="82"/>
        <v>0.11819412929491696</v>
      </c>
      <c r="AS60" s="56">
        <f t="shared" si="83"/>
        <v>0.58598059409454539</v>
      </c>
      <c r="AT60" s="60">
        <f t="shared" si="84"/>
        <v>9.9730683882233093E-2</v>
      </c>
      <c r="AU60" s="56">
        <f t="shared" si="85"/>
        <v>0.19936647349976383</v>
      </c>
      <c r="AV60" s="56">
        <f t="shared" si="86"/>
        <v>1.1310874942628577</v>
      </c>
      <c r="AW60" s="60">
        <f t="shared" si="87"/>
        <v>0.20453850272469207</v>
      </c>
    </row>
    <row r="61" spans="1:49" ht="12.75" x14ac:dyDescent="0.35">
      <c r="A61" s="7" t="str">
        <f>IF(AND(B61='bcc-csm-1'!C60, B61='bcc-csm1-1-m'!C60,B61='BNU-ESM'!C60, B61=CanESM2!C60, B61=CCSM4!C60, B61='CNRM-CM5'!C60, B61='CSIRO-Mk3-6-0'!C60, B61='GFDL-ESM2M'!C60, B61='GFDL-ESM2G'!C60, B61='HadGEM2-ES'!C60, B61='HadGEM2-CC'!C60, B61=inmcm4!C60, B61='IPSL-CM5A-LR'!C60, B61='IPSL-CM5A-MR'!C60, B61='IPSL-MC5B-LR'!C60, B61=MIROC5!C60, B61='MIROC-ESM'!C60, B61='MIROC-ESM-CHEM'!C60, B61='MRI-CGCM3'!C60, B61='NorESM1-M'!C60), "Yes", "No")</f>
        <v>Yes</v>
      </c>
      <c r="B61" s="7">
        <v>27113</v>
      </c>
      <c r="C61" s="7" t="str">
        <f>VLOOKUP(B61, 'County name'!$A$2:$B$89, 2, FALSE)</f>
        <v>Pennington</v>
      </c>
      <c r="D61" s="8" t="s">
        <v>97</v>
      </c>
      <c r="E61" s="10">
        <f>AVERAGE('bcc-csm-1'!$H60,'bcc-csm1-1-m'!$H60,'BNU-ESM'!$H60,CanESM2!$H60,CCSM4!$H60,'CNRM-CM5'!$H60,'CSIRO-Mk3-6-0'!$H60,'GFDL-ESM2M'!$H60,'GFDL-ESM2G'!$H60,'HadGEM2-ES'!$H60,'HadGEM2-CC'!$H60,inmcm4!$H60,'IPSL-CM5A-LR'!$H60,'IPSL-CM5A-MR'!$H60,'IPSL-MC5B-LR'!$H60,MIROC5!$H60,'MIROC-ESM'!$H60,'MIROC-ESM-CHEM'!$H60,'MRI-CGCM3'!$H60,'NorESM1-M'!$H60)</f>
        <v>183.98665106099998</v>
      </c>
      <c r="F61" s="10">
        <f>AVERAGE('bcc-csm-1'!$I60,'bcc-csm1-1-m'!$I60,'BNU-ESM'!$I60,CanESM2!$I60,CCSM4!$I60,'CNRM-CM5'!$I60,'CSIRO-Mk3-6-0'!$I60,'GFDL-ESM2M'!$I60,'GFDL-ESM2G'!$I60,'HadGEM2-ES'!$I60,'HadGEM2-CC'!$I60,inmcm4!$I60,'IPSL-CM5A-LR'!$I60,'IPSL-CM5A-MR'!$I60,'IPSL-MC5B-LR'!$I60,MIROC5!$I60,'MIROC-ESM'!$I60,'MIROC-ESM-CHEM'!$I60,'MRI-CGCM3'!$I60,'NorESM1-M'!$I60)</f>
        <v>48.665397844000005</v>
      </c>
      <c r="G61" s="51">
        <f>AVERAGE('bcc-csm-1'!$J60,'bcc-csm1-1-m'!$J60,'BNU-ESM'!$J60,CanESM2!$J60,CCSM4!$J60,'CNRM-CM5'!$J60,'CSIRO-Mk3-6-0'!$J60,'GFDL-ESM2M'!$J60,'GFDL-ESM2G'!$J60,'HadGEM2-ES'!$J60,'HadGEM2-CC'!$J60,inmcm4!$J60,'IPSL-CM5A-LR'!$J60,'IPSL-CM5A-MR'!$J60,'IPSL-MC5B-LR'!$J60,MIROC5!$J60,'MIROC-ESM'!$J60,'MIROC-ESM-CHEM'!$J60,'MRI-CGCM3'!$J60,'NorESM1-M'!$J60)</f>
        <v>7.9288941911154015E-2</v>
      </c>
      <c r="H61" s="10">
        <f>AVERAGE('bcc-csm-1'!$K60,'bcc-csm1-1-m'!$K60,'BNU-ESM'!$K60,CanESM2!$K60,CCSM4!$K60,'CNRM-CM5'!$K60,'CSIRO-Mk3-6-0'!$K60,'GFDL-ESM2M'!$K60,'GFDL-ESM2G'!$K60,'HadGEM2-ES'!$K60,'HadGEM2-CC'!$K60,inmcm4!$K60,'IPSL-CM5A-LR'!$K60,'IPSL-CM5A-MR'!$K60,'IPSL-MC5B-LR'!$K60,MIROC5!$K60,'MIROC-ESM'!$K60,'MIROC-ESM-CHEM'!$K60,'MRI-CGCM3'!$K60,'NorESM1-M'!$K60)</f>
        <v>311.02782441649998</v>
      </c>
      <c r="I61" s="10">
        <f>AVERAGE('bcc-csm-1'!$L60,'bcc-csm1-1-m'!$L60,'BNU-ESM'!$L60,CanESM2!$L60,CCSM4!$L60,'CNRM-CM5'!$L60,'CSIRO-Mk3-6-0'!$L60,'GFDL-ESM2M'!$L60,'GFDL-ESM2G'!$L60,'HadGEM2-ES'!$L60,'HadGEM2-CC'!$L60,inmcm4!$L60,'IPSL-CM5A-LR'!$L60,'IPSL-CM5A-MR'!$L60,'IPSL-MC5B-LR'!$L60,MIROC5!$L60,'MIROC-ESM'!$L60,'MIROC-ESM-CHEM'!$L60,'MRI-CGCM3'!$L60,'NorESM1-M'!$L60)</f>
        <v>98.089695338500007</v>
      </c>
      <c r="J61" s="51">
        <f>AVERAGE('bcc-csm-1'!$M60,'bcc-csm1-1-m'!$M60,'BNU-ESM'!$M60,CanESM2!$M60,CCSM4!$M60,'CNRM-CM5'!$M60,'CSIRO-Mk3-6-0'!$M60,'GFDL-ESM2M'!$M60,'GFDL-ESM2G'!$M60,'HadGEM2-ES'!$M60,'HadGEM2-CC'!$M60,inmcm4!$M60,'IPSL-CM5A-LR'!$M60,'IPSL-CM5A-MR'!$M60,'IPSL-MC5B-LR'!$M60,MIROC5!$M60,'MIROC-ESM'!$M60,'MIROC-ESM-CHEM'!$M60,'MRI-CGCM3'!$M60,'NorESM1-M'!$M60)</f>
        <v>0.16358398146850001</v>
      </c>
      <c r="K61" s="10">
        <f>MIN('bcc-csm-1'!$H60,'bcc-csm1-1-m'!$H60,'BNU-ESM'!$H60,CanESM2!$H60,CCSM4!$H60,'CNRM-CM5'!$H60,'CSIRO-Mk3-6-0'!$H60,'GFDL-ESM2M'!$H60,'GFDL-ESM2G'!$H60,'HadGEM2-ES'!$H60,'HadGEM2-CC'!$H60,inmcm4!$H60,'IPSL-CM5A-LR'!$H60,'IPSL-CM5A-MR'!$H60,'IPSL-MC5B-LR'!$H60,MIROC5!$H60,'MIROC-ESM'!$H60,'MIROC-ESM-CHEM'!$H60,'MRI-CGCM3'!$H60,'NorESM1-M'!$H60)</f>
        <v>-15.39302844</v>
      </c>
      <c r="L61" s="10">
        <f>MIN('bcc-csm-1'!$I60,'bcc-csm1-1-m'!$I60,'BNU-ESM'!$I60,CanESM2!$I60,CCSM4!$I60,'CNRM-CM5'!$I60,'CSIRO-Mk3-6-0'!$I60,'GFDL-ESM2M'!$I60,'GFDL-ESM2G'!$I60,'HadGEM2-ES'!$I60,'HadGEM2-CC'!$I60,inmcm4!$I60,'IPSL-CM5A-LR'!$I60,'IPSL-CM5A-MR'!$I60,'IPSL-MC5B-LR'!$I60,MIROC5!$I60,'MIROC-ESM'!$I60,'MIROC-ESM-CHEM'!$I60,'MRI-CGCM3'!$I60,'NorESM1-M'!$I60)</f>
        <v>-23.523571870000001</v>
      </c>
      <c r="M61" s="51">
        <f>MIN('bcc-csm-1'!$J60,'bcc-csm1-1-m'!$J60,'BNU-ESM'!$J60,CanESM2!$J60,CCSM4!$J60,'CNRM-CM5'!$J60,'CSIRO-Mk3-6-0'!$J60,'GFDL-ESM2M'!$J60,'GFDL-ESM2G'!$J60,'HadGEM2-ES'!$J60,'HadGEM2-CC'!$J60,inmcm4!$J60,'IPSL-CM5A-LR'!$J60,'IPSL-CM5A-MR'!$J60,'IPSL-MC5B-LR'!$J60,MIROC5!$J60,'MIROC-ESM'!$J60,'MIROC-ESM-CHEM'!$J60,'MRI-CGCM3'!$J60,'NorESM1-M'!$J60)</f>
        <v>-0.1262040811</v>
      </c>
      <c r="N61" s="10">
        <f>MIN('bcc-csm-1'!$K60,'bcc-csm1-1-m'!$K60,'BNU-ESM'!$K60,CanESM2!$K60,CCSM4!$K60,'CNRM-CM5'!$K60,'CSIRO-Mk3-6-0'!$K60,'GFDL-ESM2M'!$K60,'GFDL-ESM2G'!$K60,'HadGEM2-ES'!$K60,'HadGEM2-CC'!$K60,inmcm4!$K60,'IPSL-CM5A-LR'!$K60,'IPSL-CM5A-MR'!$K60,'IPSL-MC5B-LR'!$K60,MIROC5!$K60,'MIROC-ESM'!$K60,'MIROC-ESM-CHEM'!$K60,'MRI-CGCM3'!$K60,'NorESM1-M'!$K60)</f>
        <v>70.110148629999998</v>
      </c>
      <c r="O61" s="10">
        <f>MIN('bcc-csm-1'!$L60,'bcc-csm1-1-m'!$L60,'BNU-ESM'!$L60,CanESM2!$L60,CCSM4!$L60,'CNRM-CM5'!$L60,'CSIRO-Mk3-6-0'!$L60,'GFDL-ESM2M'!$L60,'GFDL-ESM2G'!$L60,'HadGEM2-ES'!$L60,'HadGEM2-CC'!$L60,inmcm4!$L60,'IPSL-CM5A-LR'!$L60,'IPSL-CM5A-MR'!$L60,'IPSL-MC5B-LR'!$L60,MIROC5!$L60,'MIROC-ESM'!$L60,'MIROC-ESM-CHEM'!$L60,'MRI-CGCM3'!$L60,'NorESM1-M'!$L60)</f>
        <v>4.6175951</v>
      </c>
      <c r="P61" s="51">
        <f>MIN('bcc-csm-1'!$M60,'bcc-csm1-1-m'!$M60,'BNU-ESM'!$M60,CanESM2!$M60,CCSM4!$M60,'CNRM-CM5'!$M60,'CSIRO-Mk3-6-0'!$M60,'GFDL-ESM2M'!$M60,'GFDL-ESM2G'!$M60,'HadGEM2-ES'!$M60,'HadGEM2-CC'!$M60,inmcm4!$M60,'IPSL-CM5A-LR'!$M60,'IPSL-CM5A-MR'!$M60,'IPSL-MC5B-LR'!$M60,MIROC5!$M60,'MIROC-ESM'!$M60,'MIROC-ESM-CHEM'!$M60,'MRI-CGCM3'!$M60,'NorESM1-M'!$M60)</f>
        <v>-4.6520325959999997E-2</v>
      </c>
      <c r="Q61" s="10">
        <f>MAX('bcc-csm-1'!$H60,'bcc-csm1-1-m'!$H60,'BNU-ESM'!$H60,CanESM2!$H60,CCSM4!$H60,'CNRM-CM5'!$H60,'CSIRO-Mk3-6-0'!$H60,'GFDL-ESM2M'!$H60,'GFDL-ESM2G'!$H60,'HadGEM2-ES'!$H60,'HadGEM2-CC'!$H60,inmcm4!$H60,'IPSL-CM5A-LR'!$H60,'IPSL-CM5A-MR'!$H60,'IPSL-MC5B-LR'!$H60,MIROC5!$H60,'MIROC-ESM'!$H60,'MIROC-ESM-CHEM'!$H60,'MRI-CGCM3'!$H60,'NorESM1-M'!$H60)</f>
        <v>320.41853500000002</v>
      </c>
      <c r="R61" s="10">
        <f>MAX('bcc-csm-1'!$I60,'bcc-csm1-1-m'!$I60,'BNU-ESM'!$I60,CanESM2!$I60,CCSM4!$I60,'CNRM-CM5'!$I60,'CSIRO-Mk3-6-0'!$I60,'GFDL-ESM2M'!$I60,'GFDL-ESM2G'!$I60,'HadGEM2-ES'!$I60,'HadGEM2-CC'!$I60,inmcm4!$I60,'IPSL-CM5A-LR'!$I60,'IPSL-CM5A-MR'!$I60,'IPSL-MC5B-LR'!$I60,MIROC5!$I60,'MIROC-ESM'!$I60,'MIROC-ESM-CHEM'!$I60,'MRI-CGCM3'!$I60,'NorESM1-M'!$I60)</f>
        <v>92.182033779999998</v>
      </c>
      <c r="S61" s="51">
        <f>MAX('bcc-csm-1'!$J60,'bcc-csm1-1-m'!$J60,'BNU-ESM'!$J60,CanESM2!$J60,CCSM4!$J60,'CNRM-CM5'!$J60,'CSIRO-Mk3-6-0'!$J60,'GFDL-ESM2M'!$J60,'GFDL-ESM2G'!$J60,'HadGEM2-ES'!$J60,'HadGEM2-CC'!$J60,inmcm4!$J60,'IPSL-CM5A-LR'!$J60,'IPSL-CM5A-MR'!$J60,'IPSL-MC5B-LR'!$J60,MIROC5!$J60,'MIROC-ESM'!$J60,'MIROC-ESM-CHEM'!$J60,'MRI-CGCM3'!$J60,'NorESM1-M'!$J60)</f>
        <v>0.2134273565</v>
      </c>
      <c r="T61" s="10">
        <f>MAX('bcc-csm-1'!$K60,'bcc-csm1-1-m'!$K60,'BNU-ESM'!$K60,CanESM2!$K60,CCSM4!$K60,'CNRM-CM5'!$K60,'CSIRO-Mk3-6-0'!$K60,'GFDL-ESM2M'!$K60,'GFDL-ESM2G'!$K60,'HadGEM2-ES'!$K60,'HadGEM2-CC'!$K60,inmcm4!$K60,'IPSL-CM5A-LR'!$K60,'IPSL-CM5A-MR'!$K60,'IPSL-MC5B-LR'!$K60,MIROC5!$K60,'MIROC-ESM'!$K60,'MIROC-ESM-CHEM'!$K60,'MRI-CGCM3'!$K60,'NorESM1-M'!$K60)</f>
        <v>483.81223010000002</v>
      </c>
      <c r="U61" s="10">
        <f>MAX('bcc-csm-1'!$L60,'bcc-csm1-1-m'!$L60,'BNU-ESM'!$L60,CanESM2!$L60,CCSM4!$L60,'CNRM-CM5'!$L60,'CSIRO-Mk3-6-0'!$L60,'GFDL-ESM2M'!$L60,'GFDL-ESM2G'!$L60,'HadGEM2-ES'!$L60,'HadGEM2-CC'!$L60,inmcm4!$L60,'IPSL-CM5A-LR'!$L60,'IPSL-CM5A-MR'!$L60,'IPSL-MC5B-LR'!$L60,MIROC5!$L60,'MIROC-ESM'!$L60,'MIROC-ESM-CHEM'!$L60,'MRI-CGCM3'!$L60,'NorESM1-M'!$L60)</f>
        <v>173.38785229999999</v>
      </c>
      <c r="V61" s="51">
        <f>MAX('bcc-csm-1'!$M60,'bcc-csm1-1-m'!$M60,'BNU-ESM'!$M60,CanESM2!$M60,CCSM4!$M60,'CNRM-CM5'!$M60,'CSIRO-Mk3-6-0'!$M60,'GFDL-ESM2M'!$M60,'GFDL-ESM2G'!$M60,'HadGEM2-ES'!$M60,'HadGEM2-CC'!$M60,inmcm4!$M60,'IPSL-CM5A-LR'!$M60,'IPSL-CM5A-MR'!$M60,'IPSL-MC5B-LR'!$M60,MIROC5!$M60,'MIROC-ESM'!$M60,'MIROC-ESM-CHEM'!$M60,'MRI-CGCM3'!$M60,'NorESM1-M'!$M60)</f>
        <v>0.35141442309999998</v>
      </c>
      <c r="W61" s="10">
        <f>STDEV('bcc-csm-1'!$H60,'bcc-csm1-1-m'!$H60,'BNU-ESM'!$H60,CanESM2!$H60,CCSM4!$H60,'CNRM-CM5'!$H60,'CSIRO-Mk3-6-0'!$H60,'GFDL-ESM2M'!$H60,'GFDL-ESM2G'!$H60,'HadGEM2-ES'!$H60,'HadGEM2-CC'!$H60,inmcm4!$H60,'IPSL-CM5A-LR'!$H60,'IPSL-CM5A-MR'!$H60,'IPSL-MC5B-LR'!$H60,MIROC5!$H60,'MIROC-ESM'!$H60,'MIROC-ESM-CHEM'!$H60,'MRI-CGCM3'!$H60,'NorESM1-M'!$H60)</f>
        <v>80.43703395080162</v>
      </c>
      <c r="X61" s="10">
        <f>STDEV('bcc-csm-1'!$I60,'bcc-csm1-1-m'!$I60,'BNU-ESM'!$I60,CanESM2!$I60,CCSM4!$I60,'CNRM-CM5'!$I60,'CSIRO-Mk3-6-0'!$I60,'GFDL-ESM2M'!$I60,'GFDL-ESM2G'!$I60,'HadGEM2-ES'!$I60,'HadGEM2-CC'!$I60,inmcm4!$I60,'IPSL-CM5A-LR'!$I60,'IPSL-CM5A-MR'!$I60,'IPSL-MC5B-LR'!$I60,MIROC5!$I60,'MIROC-ESM'!$I60,'MIROC-ESM-CHEM'!$I60,'MRI-CGCM3'!$I60,'NorESM1-M'!$I60)</f>
        <v>26.80690034121189</v>
      </c>
      <c r="Y61" s="51">
        <f>STDEV('bcc-csm-1'!$J60,'bcc-csm1-1-m'!$J60,'BNU-ESM'!$J60,CanESM2!$J60,CCSM4!$J60,'CNRM-CM5'!$J60,'CSIRO-Mk3-6-0'!$J60,'GFDL-ESM2M'!$J60,'GFDL-ESM2G'!$J60,'HadGEM2-ES'!$J60,'HadGEM2-CC'!$J60,inmcm4!$J60,'IPSL-CM5A-LR'!$J60,'IPSL-CM5A-MR'!$J60,'IPSL-MC5B-LR'!$J60,MIROC5!$J60,'MIROC-ESM'!$J60,'MIROC-ESM-CHEM'!$J60,'MRI-CGCM3'!$J60,'NorESM1-M'!$J60)</f>
        <v>6.7621287659888271E-2</v>
      </c>
      <c r="Z61" s="10">
        <f>STDEV('bcc-csm-1'!$K60,'bcc-csm1-1-m'!$K60,'BNU-ESM'!$K60,CanESM2!$K60,CCSM4!$K60,'CNRM-CM5'!$K60,'CSIRO-Mk3-6-0'!$K60,'GFDL-ESM2M'!$K60,'GFDL-ESM2G'!$K60,'HadGEM2-ES'!$K60,'HadGEM2-CC'!$K60,inmcm4!$K60,'IPSL-CM5A-LR'!$K60,'IPSL-CM5A-MR'!$K60,'IPSL-MC5B-LR'!$K60,MIROC5!$K60,'MIROC-ESM'!$K60,'MIROC-ESM-CHEM'!$K60,'MRI-CGCM3'!$K60,'NorESM1-M'!$K60)</f>
        <v>130.2480593291483</v>
      </c>
      <c r="AA61" s="10">
        <f>STDEV('bcc-csm-1'!$L60,'bcc-csm1-1-m'!$L60,'BNU-ESM'!$L60,CanESM2!$L60,CCSM4!$L60,'CNRM-CM5'!$L60,'CSIRO-Mk3-6-0'!$L60,'GFDL-ESM2M'!$L60,'GFDL-ESM2G'!$L60,'HadGEM2-ES'!$L60,'HadGEM2-CC'!$L60,inmcm4!$L60,'IPSL-CM5A-LR'!$L60,'IPSL-CM5A-MR'!$L60,'IPSL-MC5B-LR'!$L60,MIROC5!$L60,'MIROC-ESM'!$L60,'MIROC-ESM-CHEM'!$L60,'MRI-CGCM3'!$L60,'NorESM1-M'!$L60)</f>
        <v>54.955655238715728</v>
      </c>
      <c r="AB61" s="51">
        <f>STDEV('bcc-csm-1'!$M60,'bcc-csm1-1-m'!$M60,'BNU-ESM'!$M60,CanESM2!$M60,CCSM4!$M60,'CNRM-CM5'!$M60,'CSIRO-Mk3-6-0'!$M60,'GFDL-ESM2M'!$M60,'GFDL-ESM2G'!$M60,'HadGEM2-ES'!$M60,'HadGEM2-CC'!$M60,inmcm4!$M60,'IPSL-CM5A-LR'!$M60,'IPSL-CM5A-MR'!$M60,'IPSL-MC5B-LR'!$M60,MIROC5!$M60,'MIROC-ESM'!$M60,'MIROC-ESM-CHEM'!$M60,'MRI-CGCM3'!$M60,'NorESM1-M'!$M60)</f>
        <v>0.11444142701014691</v>
      </c>
      <c r="AC61" s="10">
        <f t="shared" ref="AC61:AH61" si="136">E61-(3*W61)</f>
        <v>-57.3244507914049</v>
      </c>
      <c r="AD61" s="10">
        <f t="shared" si="136"/>
        <v>-31.755303179635668</v>
      </c>
      <c r="AE61" s="51">
        <f t="shared" si="136"/>
        <v>-0.12357492106851078</v>
      </c>
      <c r="AF61" s="10">
        <f t="shared" si="136"/>
        <v>-79.716353570944932</v>
      </c>
      <c r="AG61" s="10">
        <f t="shared" si="136"/>
        <v>-66.77727037764717</v>
      </c>
      <c r="AH61" s="54">
        <f t="shared" si="136"/>
        <v>-0.17974029956194071</v>
      </c>
      <c r="AI61" s="10">
        <f t="shared" ref="AI61:AN61" si="137">E61+(3*W61)</f>
        <v>425.29775291340485</v>
      </c>
      <c r="AJ61" s="10">
        <f t="shared" si="137"/>
        <v>129.08609886763568</v>
      </c>
      <c r="AK61" s="54">
        <f t="shared" si="137"/>
        <v>0.28215280489081884</v>
      </c>
      <c r="AL61" s="10">
        <f t="shared" si="137"/>
        <v>701.77200240394495</v>
      </c>
      <c r="AM61" s="10">
        <f t="shared" si="137"/>
        <v>262.95666105464716</v>
      </c>
      <c r="AN61" s="54">
        <f t="shared" si="137"/>
        <v>0.50690826249894072</v>
      </c>
      <c r="AO61" s="10">
        <f>AVERAGE('bcc-csm-1'!$E60,'bcc-csm1-1-m'!$E60,'BNU-ESM'!$E60,CanESM2!$E60,CCSM4!$E60,'CNRM-CM5'!$E60,'CSIRO-Mk3-6-0'!$E60,'GFDL-ESM2M'!$E60,'GFDL-ESM2G'!$E60,'HadGEM2-ES'!$E60,'HadGEM2-CC'!$E60,inmcm4!$E60,'IPSL-CM5A-LR'!$E60,'IPSL-CM5A-MR'!$E60,'IPSL-MC5B-LR'!$E60,MIROC5!$E60,'MIROC-ESM'!$E60,'MIROC-ESM-CHEM'!$E60,'MRI-CGCM3'!$E60,'NorESM1-M'!$E60)</f>
        <v>1493.0929052499996</v>
      </c>
      <c r="AP61" s="10">
        <f>AVERAGE('bcc-csm-1'!$F60,'bcc-csm1-1-m'!$F60,'BNU-ESM'!$F60,CanESM2!$F60,CCSM4!$F60,'CNRM-CM5'!$F60,'CSIRO-Mk3-6-0'!$F60,'GFDL-ESM2M'!$F60,'GFDL-ESM2G'!$F60,'HadGEM2-ES'!$F60,'HadGEM2-CC'!$F60,inmcm4!$F60,'IPSL-CM5A-LR'!$F60,'IPSL-CM5A-MR'!$F60,'IPSL-MC5B-LR'!$F60,MIROC5!$F60,'MIROC-ESM'!$F60,'MIROC-ESM-CHEM'!$F60,'MRI-CGCM3'!$F60,'NorESM1-M'!$F60)</f>
        <v>97.038180102999988</v>
      </c>
      <c r="AQ61" s="17">
        <f>AVERAGE('bcc-csm-1'!$G60,'bcc-csm1-1-m'!$G60,'BNU-ESM'!$G60,CanESM2!$G60,CCSM4!$G60,'CNRM-CM5'!$G60,'CSIRO-Mk3-6-0'!$G60,'GFDL-ESM2M'!$G60,'GFDL-ESM2G'!$G60,'HadGEM2-ES'!$G60,'HadGEM2-CC'!$G60,inmcm4!$G60,'IPSL-CM5A-LR'!$G60,'IPSL-CM5A-MR'!$G60,'IPSL-MC5B-LR'!$G60,MIROC5!$G60,'MIROC-ESM'!$G60,'MIROC-ESM-CHEM'!$G60,'MRI-CGCM3'!$G60,'NorESM1-M'!$G60)</f>
        <v>0.9003467863800001</v>
      </c>
      <c r="AR61" s="58">
        <f t="shared" si="82"/>
        <v>0.12322518606448922</v>
      </c>
      <c r="AS61" s="56">
        <f t="shared" si="83"/>
        <v>0.50150773429947593</v>
      </c>
      <c r="AT61" s="60">
        <f t="shared" si="84"/>
        <v>8.8064891340312229E-2</v>
      </c>
      <c r="AU61" s="56">
        <f t="shared" si="85"/>
        <v>0.20831109927779229</v>
      </c>
      <c r="AV61" s="56">
        <f t="shared" si="86"/>
        <v>1.0108360980635034</v>
      </c>
      <c r="AW61" s="60">
        <f t="shared" si="87"/>
        <v>0.18168997095687728</v>
      </c>
    </row>
    <row r="62" spans="1:49" ht="12.75" x14ac:dyDescent="0.35">
      <c r="A62" s="7" t="str">
        <f>IF(AND(B62='bcc-csm-1'!C61, B62='bcc-csm1-1-m'!C61,B62='BNU-ESM'!C61, B62=CanESM2!C61, B62=CCSM4!C61, B62='CNRM-CM5'!C61, B62='CSIRO-Mk3-6-0'!C61, B62='GFDL-ESM2M'!C61, B62='GFDL-ESM2G'!C61, B62='HadGEM2-ES'!C61, B62='HadGEM2-CC'!C61, B62=inmcm4!C61, B62='IPSL-CM5A-LR'!C61, B62='IPSL-CM5A-MR'!C61, B62='IPSL-MC5B-LR'!C61, B62=MIROC5!C61, B62='MIROC-ESM'!C61, B62='MIROC-ESM-CHEM'!C61, B62='MRI-CGCM3'!C61, B62='NorESM1-M'!C61), "Yes", "No")</f>
        <v>Yes</v>
      </c>
      <c r="B62" s="7">
        <v>27115</v>
      </c>
      <c r="C62" s="7" t="str">
        <f>VLOOKUP(B62, 'County name'!$A$2:$B$89, 2, FALSE)</f>
        <v>Pine</v>
      </c>
      <c r="D62" s="8" t="s">
        <v>97</v>
      </c>
      <c r="E62" s="10">
        <f>AVERAGE('bcc-csm-1'!$H61,'bcc-csm1-1-m'!$H61,'BNU-ESM'!$H61,CanESM2!$H61,CCSM4!$H61,'CNRM-CM5'!$H61,'CSIRO-Mk3-6-0'!$H61,'GFDL-ESM2M'!$H61,'GFDL-ESM2G'!$H61,'HadGEM2-ES'!$H61,'HadGEM2-CC'!$H61,inmcm4!$H61,'IPSL-CM5A-LR'!$H61,'IPSL-CM5A-MR'!$H61,'IPSL-MC5B-LR'!$H61,MIROC5!$H61,'MIROC-ESM'!$H61,'MIROC-ESM-CHEM'!$H61,'MRI-CGCM3'!$H61,'NorESM1-M'!$H61)</f>
        <v>198.04115319050004</v>
      </c>
      <c r="F62" s="10">
        <f>AVERAGE('bcc-csm-1'!$I61,'bcc-csm1-1-m'!$I61,'BNU-ESM'!$I61,CanESM2!$I61,CCSM4!$I61,'CNRM-CM5'!$I61,'CSIRO-Mk3-6-0'!$I61,'GFDL-ESM2M'!$I61,'GFDL-ESM2G'!$I61,'HadGEM2-ES'!$I61,'HadGEM2-CC'!$I61,inmcm4!$I61,'IPSL-CM5A-LR'!$I61,'IPSL-CM5A-MR'!$I61,'IPSL-MC5B-LR'!$I61,MIROC5!$I61,'MIROC-ESM'!$I61,'MIROC-ESM-CHEM'!$I61,'MRI-CGCM3'!$I61,'NorESM1-M'!$I61)</f>
        <v>56.592765184499989</v>
      </c>
      <c r="G62" s="51">
        <f>AVERAGE('bcc-csm-1'!$J61,'bcc-csm1-1-m'!$J61,'BNU-ESM'!$J61,CanESM2!$J61,CCSM4!$J61,'CNRM-CM5'!$J61,'CSIRO-Mk3-6-0'!$J61,'GFDL-ESM2M'!$J61,'GFDL-ESM2G'!$J61,'HadGEM2-ES'!$J61,'HadGEM2-CC'!$J61,inmcm4!$J61,'IPSL-CM5A-LR'!$J61,'IPSL-CM5A-MR'!$J61,'IPSL-MC5B-LR'!$J61,MIROC5!$J61,'MIROC-ESM'!$J61,'MIROC-ESM-CHEM'!$J61,'MRI-CGCM3'!$J61,'NorESM1-M'!$J61)</f>
        <v>8.9774776040050006E-2</v>
      </c>
      <c r="H62" s="10">
        <f>AVERAGE('bcc-csm-1'!$K61,'bcc-csm1-1-m'!$K61,'BNU-ESM'!$K61,CanESM2!$K61,CCSM4!$K61,'CNRM-CM5'!$K61,'CSIRO-Mk3-6-0'!$K61,'GFDL-ESM2M'!$K61,'GFDL-ESM2G'!$K61,'HadGEM2-ES'!$K61,'HadGEM2-CC'!$K61,inmcm4!$K61,'IPSL-CM5A-LR'!$K61,'IPSL-CM5A-MR'!$K61,'IPSL-MC5B-LR'!$K61,MIROC5!$K61,'MIROC-ESM'!$K61,'MIROC-ESM-CHEM'!$K61,'MRI-CGCM3'!$K61,'NorESM1-M'!$K61)</f>
        <v>316.30544631000004</v>
      </c>
      <c r="I62" s="10">
        <f>AVERAGE('bcc-csm-1'!$L61,'bcc-csm1-1-m'!$L61,'BNU-ESM'!$L61,CanESM2!$L61,CCSM4!$L61,'CNRM-CM5'!$L61,'CSIRO-Mk3-6-0'!$L61,'GFDL-ESM2M'!$L61,'GFDL-ESM2G'!$L61,'HadGEM2-ES'!$L61,'HadGEM2-CC'!$L61,inmcm4!$L61,'IPSL-CM5A-LR'!$L61,'IPSL-CM5A-MR'!$L61,'IPSL-MC5B-LR'!$L61,MIROC5!$L61,'MIROC-ESM'!$L61,'MIROC-ESM-CHEM'!$L61,'MRI-CGCM3'!$L61,'NorESM1-M'!$L61)</f>
        <v>103.04641525670002</v>
      </c>
      <c r="J62" s="51">
        <f>AVERAGE('bcc-csm-1'!$M61,'bcc-csm1-1-m'!$M61,'BNU-ESM'!$M61,CanESM2!$M61,CCSM4!$M61,'CNRM-CM5'!$M61,'CSIRO-Mk3-6-0'!$M61,'GFDL-ESM2M'!$M61,'GFDL-ESM2G'!$M61,'HadGEM2-ES'!$M61,'HadGEM2-CC'!$M61,inmcm4!$M61,'IPSL-CM5A-LR'!$M61,'IPSL-CM5A-MR'!$M61,'IPSL-MC5B-LR'!$M61,MIROC5!$M61,'MIROC-ESM'!$M61,'MIROC-ESM-CHEM'!$M61,'MRI-CGCM3'!$M61,'NorESM1-M'!$M61)</f>
        <v>0.16365559043494998</v>
      </c>
      <c r="K62" s="10">
        <f>MIN('bcc-csm-1'!$H61,'bcc-csm1-1-m'!$H61,'BNU-ESM'!$H61,CanESM2!$H61,CCSM4!$H61,'CNRM-CM5'!$H61,'CSIRO-Mk3-6-0'!$H61,'GFDL-ESM2M'!$H61,'GFDL-ESM2G'!$H61,'HadGEM2-ES'!$H61,'HadGEM2-CC'!$H61,inmcm4!$H61,'IPSL-CM5A-LR'!$H61,'IPSL-CM5A-MR'!$H61,'IPSL-MC5B-LR'!$H61,MIROC5!$H61,'MIROC-ESM'!$H61,'MIROC-ESM-CHEM'!$H61,'MRI-CGCM3'!$H61,'NorESM1-M'!$H61)</f>
        <v>37.519316799999999</v>
      </c>
      <c r="L62" s="10">
        <f>MIN('bcc-csm-1'!$I61,'bcc-csm1-1-m'!$I61,'BNU-ESM'!$I61,CanESM2!$I61,CCSM4!$I61,'CNRM-CM5'!$I61,'CSIRO-Mk3-6-0'!$I61,'GFDL-ESM2M'!$I61,'GFDL-ESM2G'!$I61,'HadGEM2-ES'!$I61,'HadGEM2-CC'!$I61,inmcm4!$I61,'IPSL-CM5A-LR'!$I61,'IPSL-CM5A-MR'!$I61,'IPSL-MC5B-LR'!$I61,MIROC5!$I61,'MIROC-ESM'!$I61,'MIROC-ESM-CHEM'!$I61,'MRI-CGCM3'!$I61,'NorESM1-M'!$I61)</f>
        <v>-13.86769829</v>
      </c>
      <c r="M62" s="51">
        <f>MIN('bcc-csm-1'!$J61,'bcc-csm1-1-m'!$J61,'BNU-ESM'!$J61,CanESM2!$J61,CCSM4!$J61,'CNRM-CM5'!$J61,'CSIRO-Mk3-6-0'!$J61,'GFDL-ESM2M'!$J61,'GFDL-ESM2G'!$J61,'HadGEM2-ES'!$J61,'HadGEM2-CC'!$J61,inmcm4!$J61,'IPSL-CM5A-LR'!$J61,'IPSL-CM5A-MR'!$J61,'IPSL-MC5B-LR'!$J61,MIROC5!$J61,'MIROC-ESM'!$J61,'MIROC-ESM-CHEM'!$J61,'MRI-CGCM3'!$J61,'NorESM1-M'!$J61)</f>
        <v>-6.489265374E-2</v>
      </c>
      <c r="N62" s="10">
        <f>MIN('bcc-csm-1'!$K61,'bcc-csm1-1-m'!$K61,'BNU-ESM'!$K61,CanESM2!$K61,CCSM4!$K61,'CNRM-CM5'!$K61,'CSIRO-Mk3-6-0'!$K61,'GFDL-ESM2M'!$K61,'GFDL-ESM2G'!$K61,'HadGEM2-ES'!$K61,'HadGEM2-CC'!$K61,inmcm4!$K61,'IPSL-CM5A-LR'!$K61,'IPSL-CM5A-MR'!$K61,'IPSL-MC5B-LR'!$K61,MIROC5!$K61,'MIROC-ESM'!$K61,'MIROC-ESM-CHEM'!$K61,'MRI-CGCM3'!$K61,'NorESM1-M'!$K61)</f>
        <v>109.92492110000001</v>
      </c>
      <c r="O62" s="10">
        <f>MIN('bcc-csm-1'!$L61,'bcc-csm1-1-m'!$L61,'BNU-ESM'!$L61,CanESM2!$L61,CCSM4!$L61,'CNRM-CM5'!$L61,'CSIRO-Mk3-6-0'!$L61,'GFDL-ESM2M'!$L61,'GFDL-ESM2G'!$L61,'HadGEM2-ES'!$L61,'HadGEM2-CC'!$L61,inmcm4!$L61,'IPSL-CM5A-LR'!$L61,'IPSL-CM5A-MR'!$L61,'IPSL-MC5B-LR'!$L61,MIROC5!$L61,'MIROC-ESM'!$L61,'MIROC-ESM-CHEM'!$L61,'MRI-CGCM3'!$L61,'NorESM1-M'!$L61)</f>
        <v>4.1649512289999997</v>
      </c>
      <c r="P62" s="51">
        <f>MIN('bcc-csm-1'!$M61,'bcc-csm1-1-m'!$M61,'BNU-ESM'!$M61,CanESM2!$M61,CCSM4!$M61,'CNRM-CM5'!$M61,'CSIRO-Mk3-6-0'!$M61,'GFDL-ESM2M'!$M61,'GFDL-ESM2G'!$M61,'HadGEM2-ES'!$M61,'HadGEM2-CC'!$M61,inmcm4!$M61,'IPSL-CM5A-LR'!$M61,'IPSL-CM5A-MR'!$M61,'IPSL-MC5B-LR'!$M61,MIROC5!$M61,'MIROC-ESM'!$M61,'MIROC-ESM-CHEM'!$M61,'MRI-CGCM3'!$M61,'NorESM1-M'!$M61)</f>
        <v>-7.3136544380000001E-3</v>
      </c>
      <c r="Q62" s="10">
        <f>MAX('bcc-csm-1'!$H61,'bcc-csm1-1-m'!$H61,'BNU-ESM'!$H61,CanESM2!$H61,CCSM4!$H61,'CNRM-CM5'!$H61,'CSIRO-Mk3-6-0'!$H61,'GFDL-ESM2M'!$H61,'GFDL-ESM2G'!$H61,'HadGEM2-ES'!$H61,'HadGEM2-CC'!$H61,inmcm4!$H61,'IPSL-CM5A-LR'!$H61,'IPSL-CM5A-MR'!$H61,'IPSL-MC5B-LR'!$H61,MIROC5!$H61,'MIROC-ESM'!$H61,'MIROC-ESM-CHEM'!$H61,'MRI-CGCM3'!$H61,'NorESM1-M'!$H61)</f>
        <v>316.75214829999999</v>
      </c>
      <c r="R62" s="10">
        <f>MAX('bcc-csm-1'!$I61,'bcc-csm1-1-m'!$I61,'BNU-ESM'!$I61,CanESM2!$I61,CCSM4!$I61,'CNRM-CM5'!$I61,'CSIRO-Mk3-6-0'!$I61,'GFDL-ESM2M'!$I61,'GFDL-ESM2G'!$I61,'HadGEM2-ES'!$I61,'HadGEM2-CC'!$I61,inmcm4!$I61,'IPSL-CM5A-LR'!$I61,'IPSL-CM5A-MR'!$I61,'IPSL-MC5B-LR'!$I61,MIROC5!$I61,'MIROC-ESM'!$I61,'MIROC-ESM-CHEM'!$I61,'MRI-CGCM3'!$I61,'NorESM1-M'!$I61)</f>
        <v>107.50842230000001</v>
      </c>
      <c r="S62" s="51">
        <f>MAX('bcc-csm-1'!$J61,'bcc-csm1-1-m'!$J61,'BNU-ESM'!$J61,CanESM2!$J61,CCSM4!$J61,'CNRM-CM5'!$J61,'CSIRO-Mk3-6-0'!$J61,'GFDL-ESM2M'!$J61,'GFDL-ESM2G'!$J61,'HadGEM2-ES'!$J61,'HadGEM2-CC'!$J61,inmcm4!$J61,'IPSL-CM5A-LR'!$J61,'IPSL-CM5A-MR'!$J61,'IPSL-MC5B-LR'!$J61,MIROC5!$J61,'MIROC-ESM'!$J61,'MIROC-ESM-CHEM'!$J61,'MRI-CGCM3'!$J61,'NorESM1-M'!$J61)</f>
        <v>0.20204779950000001</v>
      </c>
      <c r="T62" s="10">
        <f>MAX('bcc-csm-1'!$K61,'bcc-csm1-1-m'!$K61,'BNU-ESM'!$K61,CanESM2!$K61,CCSM4!$K61,'CNRM-CM5'!$K61,'CSIRO-Mk3-6-0'!$K61,'GFDL-ESM2M'!$K61,'GFDL-ESM2G'!$K61,'HadGEM2-ES'!$K61,'HadGEM2-CC'!$K61,inmcm4!$K61,'IPSL-CM5A-LR'!$K61,'IPSL-CM5A-MR'!$K61,'IPSL-MC5B-LR'!$K61,MIROC5!$K61,'MIROC-ESM'!$K61,'MIROC-ESM-CHEM'!$K61,'MRI-CGCM3'!$K61,'NorESM1-M'!$K61)</f>
        <v>512.80367079999996</v>
      </c>
      <c r="U62" s="10">
        <f>MAX('bcc-csm-1'!$L61,'bcc-csm1-1-m'!$L61,'BNU-ESM'!$L61,CanESM2!$L61,CCSM4!$L61,'CNRM-CM5'!$L61,'CSIRO-Mk3-6-0'!$L61,'GFDL-ESM2M'!$L61,'GFDL-ESM2G'!$L61,'HadGEM2-ES'!$L61,'HadGEM2-CC'!$L61,inmcm4!$L61,'IPSL-CM5A-LR'!$L61,'IPSL-CM5A-MR'!$L61,'IPSL-MC5B-LR'!$L61,MIROC5!$L61,'MIROC-ESM'!$L61,'MIROC-ESM-CHEM'!$L61,'MRI-CGCM3'!$L61,'NorESM1-M'!$L61)</f>
        <v>195.68938560000001</v>
      </c>
      <c r="V62" s="51">
        <f>MAX('bcc-csm-1'!$M61,'bcc-csm1-1-m'!$M61,'BNU-ESM'!$M61,CanESM2!$M61,CCSM4!$M61,'CNRM-CM5'!$M61,'CSIRO-Mk3-6-0'!$M61,'GFDL-ESM2M'!$M61,'GFDL-ESM2G'!$M61,'HadGEM2-ES'!$M61,'HadGEM2-CC'!$M61,inmcm4!$M61,'IPSL-CM5A-LR'!$M61,'IPSL-CM5A-MR'!$M61,'IPSL-MC5B-LR'!$M61,MIROC5!$M61,'MIROC-ESM'!$M61,'MIROC-ESM-CHEM'!$M61,'MRI-CGCM3'!$M61,'NorESM1-M'!$M61)</f>
        <v>0.3628493304</v>
      </c>
      <c r="W62" s="10">
        <f>STDEV('bcc-csm-1'!$H61,'bcc-csm1-1-m'!$H61,'BNU-ESM'!$H61,CanESM2!$H61,CCSM4!$H61,'CNRM-CM5'!$H61,'CSIRO-Mk3-6-0'!$H61,'GFDL-ESM2M'!$H61,'GFDL-ESM2G'!$H61,'HadGEM2-ES'!$H61,'HadGEM2-CC'!$H61,inmcm4!$H61,'IPSL-CM5A-LR'!$H61,'IPSL-CM5A-MR'!$H61,'IPSL-MC5B-LR'!$H61,MIROC5!$H61,'MIROC-ESM'!$H61,'MIROC-ESM-CHEM'!$H61,'MRI-CGCM3'!$H61,'NorESM1-M'!$H61)</f>
        <v>79.464062224742577</v>
      </c>
      <c r="X62" s="10">
        <f>STDEV('bcc-csm-1'!$I61,'bcc-csm1-1-m'!$I61,'BNU-ESM'!$I61,CanESM2!$I61,CCSM4!$I61,'CNRM-CM5'!$I61,'CSIRO-Mk3-6-0'!$I61,'GFDL-ESM2M'!$I61,'GFDL-ESM2G'!$I61,'HadGEM2-ES'!$I61,'HadGEM2-CC'!$I61,inmcm4!$I61,'IPSL-CM5A-LR'!$I61,'IPSL-CM5A-MR'!$I61,'IPSL-MC5B-LR'!$I61,MIROC5!$I61,'MIROC-ESM'!$I61,'MIROC-ESM-CHEM'!$I61,'MRI-CGCM3'!$I61,'NorESM1-M'!$I61)</f>
        <v>29.560932743082319</v>
      </c>
      <c r="Y62" s="51">
        <f>STDEV('bcc-csm-1'!$J61,'bcc-csm1-1-m'!$J61,'BNU-ESM'!$J61,CanESM2!$J61,CCSM4!$J61,'CNRM-CM5'!$J61,'CSIRO-Mk3-6-0'!$J61,'GFDL-ESM2M'!$J61,'GFDL-ESM2G'!$J61,'HadGEM2-ES'!$J61,'HadGEM2-CC'!$J61,inmcm4!$J61,'IPSL-CM5A-LR'!$J61,'IPSL-CM5A-MR'!$J61,'IPSL-MC5B-LR'!$J61,MIROC5!$J61,'MIROC-ESM'!$J61,'MIROC-ESM-CHEM'!$J61,'MRI-CGCM3'!$J61,'NorESM1-M'!$J61)</f>
        <v>6.2725758546571586E-2</v>
      </c>
      <c r="Z62" s="10">
        <f>STDEV('bcc-csm-1'!$K61,'bcc-csm1-1-m'!$K61,'BNU-ESM'!$K61,CanESM2!$K61,CCSM4!$K61,'CNRM-CM5'!$K61,'CSIRO-Mk3-6-0'!$K61,'GFDL-ESM2M'!$K61,'GFDL-ESM2G'!$K61,'HadGEM2-ES'!$K61,'HadGEM2-CC'!$K61,inmcm4!$K61,'IPSL-CM5A-LR'!$K61,'IPSL-CM5A-MR'!$K61,'IPSL-MC5B-LR'!$K61,MIROC5!$K61,'MIROC-ESM'!$K61,'MIROC-ESM-CHEM'!$K61,'MRI-CGCM3'!$K61,'NorESM1-M'!$K61)</f>
        <v>122.76933760247816</v>
      </c>
      <c r="AA62" s="10">
        <f>STDEV('bcc-csm-1'!$L61,'bcc-csm1-1-m'!$L61,'BNU-ESM'!$L61,CanESM2!$L61,CCSM4!$L61,'CNRM-CM5'!$L61,'CSIRO-Mk3-6-0'!$L61,'GFDL-ESM2M'!$L61,'GFDL-ESM2G'!$L61,'HadGEM2-ES'!$L61,'HadGEM2-CC'!$L61,inmcm4!$L61,'IPSL-CM5A-LR'!$L61,'IPSL-CM5A-MR'!$L61,'IPSL-MC5B-LR'!$L61,MIROC5!$L61,'MIROC-ESM'!$L61,'MIROC-ESM-CHEM'!$L61,'MRI-CGCM3'!$L61,'NorESM1-M'!$L61)</f>
        <v>58.100522793539319</v>
      </c>
      <c r="AB62" s="51">
        <f>STDEV('bcc-csm-1'!$M61,'bcc-csm1-1-m'!$M61,'BNU-ESM'!$M61,CanESM2!$M61,CCSM4!$M61,'CNRM-CM5'!$M61,'CSIRO-Mk3-6-0'!$M61,'GFDL-ESM2M'!$M61,'GFDL-ESM2G'!$M61,'HadGEM2-ES'!$M61,'HadGEM2-CC'!$M61,inmcm4!$M61,'IPSL-CM5A-LR'!$M61,'IPSL-CM5A-MR'!$M61,'IPSL-MC5B-LR'!$M61,MIROC5!$M61,'MIROC-ESM'!$M61,'MIROC-ESM-CHEM'!$M61,'MRI-CGCM3'!$M61,'NorESM1-M'!$M61)</f>
        <v>0.10397885193743334</v>
      </c>
      <c r="AC62" s="10">
        <f t="shared" ref="AC62:AH62" si="138">E62-(3*W62)</f>
        <v>-40.35103348372769</v>
      </c>
      <c r="AD62" s="10">
        <f t="shared" si="138"/>
        <v>-32.090033044746967</v>
      </c>
      <c r="AE62" s="51">
        <f t="shared" si="138"/>
        <v>-9.8402499599664753E-2</v>
      </c>
      <c r="AF62" s="10">
        <f t="shared" si="138"/>
        <v>-52.002566497434429</v>
      </c>
      <c r="AG62" s="10">
        <f t="shared" si="138"/>
        <v>-71.25515312391795</v>
      </c>
      <c r="AH62" s="54">
        <f t="shared" si="138"/>
        <v>-0.14828096537735003</v>
      </c>
      <c r="AI62" s="10">
        <f t="shared" ref="AI62:AN62" si="139">E62+(3*W62)</f>
        <v>436.43333986472777</v>
      </c>
      <c r="AJ62" s="10">
        <f t="shared" si="139"/>
        <v>145.27556341374694</v>
      </c>
      <c r="AK62" s="54">
        <f t="shared" si="139"/>
        <v>0.27795205167976478</v>
      </c>
      <c r="AL62" s="10">
        <f t="shared" si="139"/>
        <v>684.61345911743456</v>
      </c>
      <c r="AM62" s="10">
        <f t="shared" si="139"/>
        <v>277.34798363731795</v>
      </c>
      <c r="AN62" s="54">
        <f t="shared" si="139"/>
        <v>0.47559214624724999</v>
      </c>
      <c r="AO62" s="10">
        <f>AVERAGE('bcc-csm-1'!$E61,'bcc-csm1-1-m'!$E61,'BNU-ESM'!$E61,CanESM2!$E61,CCSM4!$E61,'CNRM-CM5'!$E61,'CSIRO-Mk3-6-0'!$E61,'GFDL-ESM2M'!$E61,'GFDL-ESM2G'!$E61,'HadGEM2-ES'!$E61,'HadGEM2-CC'!$E61,inmcm4!$E61,'IPSL-CM5A-LR'!$E61,'IPSL-CM5A-MR'!$E61,'IPSL-MC5B-LR'!$E61,MIROC5!$E61,'MIROC-ESM'!$E61,'MIROC-ESM-CHEM'!$E61,'MRI-CGCM3'!$E61,'NorESM1-M'!$E61)</f>
        <v>1546.0434805500001</v>
      </c>
      <c r="AP62" s="10">
        <f>AVERAGE('bcc-csm-1'!$F61,'bcc-csm1-1-m'!$F61,'BNU-ESM'!$F61,CanESM2!$F61,CCSM4!$F61,'CNRM-CM5'!$F61,'CSIRO-Mk3-6-0'!$F61,'GFDL-ESM2M'!$F61,'GFDL-ESM2G'!$F61,'HadGEM2-ES'!$F61,'HadGEM2-CC'!$F61,inmcm4!$F61,'IPSL-CM5A-LR'!$F61,'IPSL-CM5A-MR'!$F61,'IPSL-MC5B-LR'!$F61,MIROC5!$F61,'MIROC-ESM'!$F61,'MIROC-ESM-CHEM'!$F61,'MRI-CGCM3'!$F61,'NorESM1-M'!$F61)</f>
        <v>86.10464774750001</v>
      </c>
      <c r="AQ62" s="17">
        <f>AVERAGE('bcc-csm-1'!$G61,'bcc-csm1-1-m'!$G61,'BNU-ESM'!$G61,CanESM2!$G61,CCSM4!$G61,'CNRM-CM5'!$G61,'CSIRO-Mk3-6-0'!$G61,'GFDL-ESM2M'!$G61,'GFDL-ESM2G'!$G61,'HadGEM2-ES'!$G61,'HadGEM2-CC'!$G61,inmcm4!$G61,'IPSL-CM5A-LR'!$G61,'IPSL-CM5A-MR'!$G61,'IPSL-MC5B-LR'!$G61,MIROC5!$G61,'MIROC-ESM'!$G61,'MIROC-ESM-CHEM'!$G61,'MRI-CGCM3'!$G61,'NorESM1-M'!$G61)</f>
        <v>0.8184083056</v>
      </c>
      <c r="AR62" s="58">
        <f t="shared" si="82"/>
        <v>0.12809546153258738</v>
      </c>
      <c r="AS62" s="56">
        <f t="shared" si="83"/>
        <v>0.65725563793556219</v>
      </c>
      <c r="AT62" s="60">
        <f t="shared" si="84"/>
        <v>0.10969436090245124</v>
      </c>
      <c r="AU62" s="56">
        <f t="shared" si="85"/>
        <v>0.20459026559684812</v>
      </c>
      <c r="AV62" s="56">
        <f t="shared" si="86"/>
        <v>1.196757874892902</v>
      </c>
      <c r="AW62" s="60">
        <f t="shared" si="87"/>
        <v>0.19996814464751686</v>
      </c>
    </row>
    <row r="63" spans="1:49" ht="12.75" x14ac:dyDescent="0.35">
      <c r="A63" s="7" t="str">
        <f>IF(AND(B63='bcc-csm-1'!C62, B63='bcc-csm1-1-m'!C62,B63='BNU-ESM'!C62, B63=CanESM2!C62, B63=CCSM4!C62, B63='CNRM-CM5'!C62, B63='CSIRO-Mk3-6-0'!C62, B63='GFDL-ESM2M'!C62, B63='GFDL-ESM2G'!C62, B63='HadGEM2-ES'!C62, B63='HadGEM2-CC'!C62, B63=inmcm4!C62, B63='IPSL-CM5A-LR'!C62, B63='IPSL-CM5A-MR'!C62, B63='IPSL-MC5B-LR'!C62, B63=MIROC5!C62, B63='MIROC-ESM'!C62, B63='MIROC-ESM-CHEM'!C62, B63='MRI-CGCM3'!C62, B63='NorESM1-M'!C62), "Yes", "No")</f>
        <v>Yes</v>
      </c>
      <c r="B63" s="7">
        <v>27117</v>
      </c>
      <c r="C63" s="7" t="str">
        <f>VLOOKUP(B63, 'County name'!$A$2:$B$89, 2, FALSE)</f>
        <v>Pipestone</v>
      </c>
      <c r="D63" s="8" t="s">
        <v>97</v>
      </c>
      <c r="E63" s="10">
        <f>AVERAGE('bcc-csm-1'!$H62,'bcc-csm1-1-m'!$H62,'BNU-ESM'!$H62,CanESM2!$H62,CCSM4!$H62,'CNRM-CM5'!$H62,'CSIRO-Mk3-6-0'!$H62,'GFDL-ESM2M'!$H62,'GFDL-ESM2G'!$H62,'HadGEM2-ES'!$H62,'HadGEM2-CC'!$H62,inmcm4!$H62,'IPSL-CM5A-LR'!$H62,'IPSL-CM5A-MR'!$H62,'IPSL-MC5B-LR'!$H62,MIROC5!$H62,'MIROC-ESM'!$H62,'MIROC-ESM-CHEM'!$H62,'MRI-CGCM3'!$H62,'NorESM1-M'!$H62)</f>
        <v>208.02535712399995</v>
      </c>
      <c r="F63" s="10">
        <f>AVERAGE('bcc-csm-1'!$I62,'bcc-csm1-1-m'!$I62,'BNU-ESM'!$I62,CanESM2!$I62,CCSM4!$I62,'CNRM-CM5'!$I62,'CSIRO-Mk3-6-0'!$I62,'GFDL-ESM2M'!$I62,'GFDL-ESM2G'!$I62,'HadGEM2-ES'!$I62,'HadGEM2-CC'!$I62,inmcm4!$I62,'IPSL-CM5A-LR'!$I62,'IPSL-CM5A-MR'!$I62,'IPSL-MC5B-LR'!$I62,MIROC5!$I62,'MIROC-ESM'!$I62,'MIROC-ESM-CHEM'!$I62,'MRI-CGCM3'!$I62,'NorESM1-M'!$I62)</f>
        <v>75.893949441749982</v>
      </c>
      <c r="G63" s="51">
        <f>AVERAGE('bcc-csm-1'!$J62,'bcc-csm1-1-m'!$J62,'BNU-ESM'!$J62,CanESM2!$J62,CCSM4!$J62,'CNRM-CM5'!$J62,'CSIRO-Mk3-6-0'!$J62,'GFDL-ESM2M'!$J62,'GFDL-ESM2G'!$J62,'HadGEM2-ES'!$J62,'HadGEM2-CC'!$J62,inmcm4!$J62,'IPSL-CM5A-LR'!$J62,'IPSL-CM5A-MR'!$J62,'IPSL-MC5B-LR'!$J62,MIROC5!$J62,'MIROC-ESM'!$J62,'MIROC-ESM-CHEM'!$J62,'MRI-CGCM3'!$J62,'NorESM1-M'!$J62)</f>
        <v>0.11035995529599998</v>
      </c>
      <c r="H63" s="10">
        <f>AVERAGE('bcc-csm-1'!$K62,'bcc-csm1-1-m'!$K62,'BNU-ESM'!$K62,CanESM2!$K62,CCSM4!$K62,'CNRM-CM5'!$K62,'CSIRO-Mk3-6-0'!$K62,'GFDL-ESM2M'!$K62,'GFDL-ESM2G'!$K62,'HadGEM2-ES'!$K62,'HadGEM2-CC'!$K62,inmcm4!$K62,'IPSL-CM5A-LR'!$K62,'IPSL-CM5A-MR'!$K62,'IPSL-MC5B-LR'!$K62,MIROC5!$K62,'MIROC-ESM'!$K62,'MIROC-ESM-CHEM'!$K62,'MRI-CGCM3'!$K62,'NorESM1-M'!$K62)</f>
        <v>347.83162457499998</v>
      </c>
      <c r="I63" s="10">
        <f>AVERAGE('bcc-csm-1'!$L62,'bcc-csm1-1-m'!$L62,'BNU-ESM'!$L62,CanESM2!$L62,CCSM4!$L62,'CNRM-CM5'!$L62,'CSIRO-Mk3-6-0'!$L62,'GFDL-ESM2M'!$L62,'GFDL-ESM2G'!$L62,'HadGEM2-ES'!$L62,'HadGEM2-CC'!$L62,inmcm4!$L62,'IPSL-CM5A-LR'!$L62,'IPSL-CM5A-MR'!$L62,'IPSL-MC5B-LR'!$L62,MIROC5!$L62,'MIROC-ESM'!$L62,'MIROC-ESM-CHEM'!$L62,'MRI-CGCM3'!$L62,'NorESM1-M'!$L62)</f>
        <v>142.004910585</v>
      </c>
      <c r="J63" s="51">
        <f>AVERAGE('bcc-csm-1'!$M62,'bcc-csm1-1-m'!$M62,'BNU-ESM'!$M62,CanESM2!$M62,CCSM4!$M62,'CNRM-CM5'!$M62,'CSIRO-Mk3-6-0'!$M62,'GFDL-ESM2M'!$M62,'GFDL-ESM2G'!$M62,'HadGEM2-ES'!$M62,'HadGEM2-CC'!$M62,inmcm4!$M62,'IPSL-CM5A-LR'!$M62,'IPSL-CM5A-MR'!$M62,'IPSL-MC5B-LR'!$M62,MIROC5!$M62,'MIROC-ESM'!$M62,'MIROC-ESM-CHEM'!$M62,'MRI-CGCM3'!$M62,'NorESM1-M'!$M62)</f>
        <v>0.21179590619600003</v>
      </c>
      <c r="K63" s="10">
        <f>MIN('bcc-csm-1'!$H62,'bcc-csm1-1-m'!$H62,'BNU-ESM'!$H62,CanESM2!$H62,CCSM4!$H62,'CNRM-CM5'!$H62,'CSIRO-Mk3-6-0'!$H62,'GFDL-ESM2M'!$H62,'GFDL-ESM2G'!$H62,'HadGEM2-ES'!$H62,'HadGEM2-CC'!$H62,inmcm4!$H62,'IPSL-CM5A-LR'!$H62,'IPSL-CM5A-MR'!$H62,'IPSL-MC5B-LR'!$H62,MIROC5!$H62,'MIROC-ESM'!$H62,'MIROC-ESM-CHEM'!$H62,'MRI-CGCM3'!$H62,'NorESM1-M'!$H62)</f>
        <v>29.994950379999999</v>
      </c>
      <c r="L63" s="10">
        <f>MIN('bcc-csm-1'!$I62,'bcc-csm1-1-m'!$I62,'BNU-ESM'!$I62,CanESM2!$I62,CCSM4!$I62,'CNRM-CM5'!$I62,'CSIRO-Mk3-6-0'!$I62,'GFDL-ESM2M'!$I62,'GFDL-ESM2G'!$I62,'HadGEM2-ES'!$I62,'HadGEM2-CC'!$I62,inmcm4!$I62,'IPSL-CM5A-LR'!$I62,'IPSL-CM5A-MR'!$I62,'IPSL-MC5B-LR'!$I62,MIROC5!$I62,'MIROC-ESM'!$I62,'MIROC-ESM-CHEM'!$I62,'MRI-CGCM3'!$I62,'NorESM1-M'!$I62)</f>
        <v>-6.9260687350000003</v>
      </c>
      <c r="M63" s="51">
        <f>MIN('bcc-csm-1'!$J62,'bcc-csm1-1-m'!$J62,'BNU-ESM'!$J62,CanESM2!$J62,CCSM4!$J62,'CNRM-CM5'!$J62,'CSIRO-Mk3-6-0'!$J62,'GFDL-ESM2M'!$J62,'GFDL-ESM2G'!$J62,'HadGEM2-ES'!$J62,'HadGEM2-CC'!$J62,inmcm4!$J62,'IPSL-CM5A-LR'!$J62,'IPSL-CM5A-MR'!$J62,'IPSL-MC5B-LR'!$J62,MIROC5!$J62,'MIROC-ESM'!$J62,'MIROC-ESM-CHEM'!$J62,'MRI-CGCM3'!$J62,'NorESM1-M'!$J62)</f>
        <v>-6.4845250369999996E-2</v>
      </c>
      <c r="N63" s="10">
        <f>MIN('bcc-csm-1'!$K62,'bcc-csm1-1-m'!$K62,'BNU-ESM'!$K62,CanESM2!$K62,CCSM4!$K62,'CNRM-CM5'!$K62,'CSIRO-Mk3-6-0'!$K62,'GFDL-ESM2M'!$K62,'GFDL-ESM2G'!$K62,'HadGEM2-ES'!$K62,'HadGEM2-CC'!$K62,inmcm4!$K62,'IPSL-CM5A-LR'!$K62,'IPSL-CM5A-MR'!$K62,'IPSL-MC5B-LR'!$K62,MIROC5!$K62,'MIROC-ESM'!$K62,'MIROC-ESM-CHEM'!$K62,'MRI-CGCM3'!$K62,'NorESM1-M'!$K62)</f>
        <v>118.2081682</v>
      </c>
      <c r="O63" s="10">
        <f>MIN('bcc-csm-1'!$L62,'bcc-csm1-1-m'!$L62,'BNU-ESM'!$L62,CanESM2!$L62,CCSM4!$L62,'CNRM-CM5'!$L62,'CSIRO-Mk3-6-0'!$L62,'GFDL-ESM2M'!$L62,'GFDL-ESM2G'!$L62,'HadGEM2-ES'!$L62,'HadGEM2-CC'!$L62,inmcm4!$L62,'IPSL-CM5A-LR'!$L62,'IPSL-CM5A-MR'!$L62,'IPSL-MC5B-LR'!$L62,MIROC5!$L62,'MIROC-ESM'!$L62,'MIROC-ESM-CHEM'!$L62,'MRI-CGCM3'!$L62,'NorESM1-M'!$L62)</f>
        <v>39.279964640000003</v>
      </c>
      <c r="P63" s="51">
        <f>MIN('bcc-csm-1'!$M62,'bcc-csm1-1-m'!$M62,'BNU-ESM'!$M62,CanESM2!$M62,CCSM4!$M62,'CNRM-CM5'!$M62,'CSIRO-Mk3-6-0'!$M62,'GFDL-ESM2M'!$M62,'GFDL-ESM2G'!$M62,'HadGEM2-ES'!$M62,'HadGEM2-CC'!$M62,inmcm4!$M62,'IPSL-CM5A-LR'!$M62,'IPSL-CM5A-MR'!$M62,'IPSL-MC5B-LR'!$M62,MIROC5!$M62,'MIROC-ESM'!$M62,'MIROC-ESM-CHEM'!$M62,'MRI-CGCM3'!$M62,'NorESM1-M'!$M62)</f>
        <v>2.3163000350000001E-2</v>
      </c>
      <c r="Q63" s="10">
        <f>MAX('bcc-csm-1'!$H62,'bcc-csm1-1-m'!$H62,'BNU-ESM'!$H62,CanESM2!$H62,CCSM4!$H62,'CNRM-CM5'!$H62,'CSIRO-Mk3-6-0'!$H62,'GFDL-ESM2M'!$H62,'GFDL-ESM2G'!$H62,'HadGEM2-ES'!$H62,'HadGEM2-CC'!$H62,inmcm4!$H62,'IPSL-CM5A-LR'!$H62,'IPSL-CM5A-MR'!$H62,'IPSL-MC5B-LR'!$H62,MIROC5!$H62,'MIROC-ESM'!$H62,'MIROC-ESM-CHEM'!$H62,'MRI-CGCM3'!$H62,'NorESM1-M'!$H62)</f>
        <v>332.63365720000002</v>
      </c>
      <c r="R63" s="10">
        <f>MAX('bcc-csm-1'!$I62,'bcc-csm1-1-m'!$I62,'BNU-ESM'!$I62,CanESM2!$I62,CCSM4!$I62,'CNRM-CM5'!$I62,'CSIRO-Mk3-6-0'!$I62,'GFDL-ESM2M'!$I62,'GFDL-ESM2G'!$I62,'HadGEM2-ES'!$I62,'HadGEM2-CC'!$I62,inmcm4!$I62,'IPSL-CM5A-LR'!$I62,'IPSL-CM5A-MR'!$I62,'IPSL-MC5B-LR'!$I62,MIROC5!$I62,'MIROC-ESM'!$I62,'MIROC-ESM-CHEM'!$I62,'MRI-CGCM3'!$I62,'NorESM1-M'!$I62)</f>
        <v>134.25999390000001</v>
      </c>
      <c r="S63" s="51">
        <f>MAX('bcc-csm-1'!$J62,'bcc-csm1-1-m'!$J62,'BNU-ESM'!$J62,CanESM2!$J62,CCSM4!$J62,'CNRM-CM5'!$J62,'CSIRO-Mk3-6-0'!$J62,'GFDL-ESM2M'!$J62,'GFDL-ESM2G'!$J62,'HadGEM2-ES'!$J62,'HadGEM2-CC'!$J62,inmcm4!$J62,'IPSL-CM5A-LR'!$J62,'IPSL-CM5A-MR'!$J62,'IPSL-MC5B-LR'!$J62,MIROC5!$J62,'MIROC-ESM'!$J62,'MIROC-ESM-CHEM'!$J62,'MRI-CGCM3'!$J62,'NorESM1-M'!$J62)</f>
        <v>0.26118453359999999</v>
      </c>
      <c r="T63" s="10">
        <f>MAX('bcc-csm-1'!$K62,'bcc-csm1-1-m'!$K62,'BNU-ESM'!$K62,CanESM2!$K62,CCSM4!$K62,'CNRM-CM5'!$K62,'CSIRO-Mk3-6-0'!$K62,'GFDL-ESM2M'!$K62,'GFDL-ESM2G'!$K62,'HadGEM2-ES'!$K62,'HadGEM2-CC'!$K62,inmcm4!$K62,'IPSL-CM5A-LR'!$K62,'IPSL-CM5A-MR'!$K62,'IPSL-MC5B-LR'!$K62,MIROC5!$K62,'MIROC-ESM'!$K62,'MIROC-ESM-CHEM'!$K62,'MRI-CGCM3'!$K62,'NorESM1-M'!$K62)</f>
        <v>518.63706939999997</v>
      </c>
      <c r="U63" s="10">
        <f>MAX('bcc-csm-1'!$L62,'bcc-csm1-1-m'!$L62,'BNU-ESM'!$L62,CanESM2!$L62,CCSM4!$L62,'CNRM-CM5'!$L62,'CSIRO-Mk3-6-0'!$L62,'GFDL-ESM2M'!$L62,'GFDL-ESM2G'!$L62,'HadGEM2-ES'!$L62,'HadGEM2-CC'!$L62,inmcm4!$L62,'IPSL-CM5A-LR'!$L62,'IPSL-CM5A-MR'!$L62,'IPSL-MC5B-LR'!$L62,MIROC5!$L62,'MIROC-ESM'!$L62,'MIROC-ESM-CHEM'!$L62,'MRI-CGCM3'!$L62,'NorESM1-M'!$L62)</f>
        <v>236.97221880000001</v>
      </c>
      <c r="V63" s="51">
        <f>MAX('bcc-csm-1'!$M62,'bcc-csm1-1-m'!$M62,'BNU-ESM'!$M62,CanESM2!$M62,CCSM4!$M62,'CNRM-CM5'!$M62,'CSIRO-Mk3-6-0'!$M62,'GFDL-ESM2M'!$M62,'GFDL-ESM2G'!$M62,'HadGEM2-ES'!$M62,'HadGEM2-CC'!$M62,inmcm4!$M62,'IPSL-CM5A-LR'!$M62,'IPSL-CM5A-MR'!$M62,'IPSL-MC5B-LR'!$M62,MIROC5!$M62,'MIROC-ESM'!$M62,'MIROC-ESM-CHEM'!$M62,'MRI-CGCM3'!$M62,'NorESM1-M'!$M62)</f>
        <v>0.41372734249999998</v>
      </c>
      <c r="W63" s="10">
        <f>STDEV('bcc-csm-1'!$H62,'bcc-csm1-1-m'!$H62,'BNU-ESM'!$H62,CanESM2!$H62,CCSM4!$H62,'CNRM-CM5'!$H62,'CSIRO-Mk3-6-0'!$H62,'GFDL-ESM2M'!$H62,'GFDL-ESM2G'!$H62,'HadGEM2-ES'!$H62,'HadGEM2-CC'!$H62,inmcm4!$H62,'IPSL-CM5A-LR'!$H62,'IPSL-CM5A-MR'!$H62,'IPSL-MC5B-LR'!$H62,MIROC5!$H62,'MIROC-ESM'!$H62,'MIROC-ESM-CHEM'!$H62,'MRI-CGCM3'!$H62,'NorESM1-M'!$H62)</f>
        <v>75.761930950152546</v>
      </c>
      <c r="X63" s="10">
        <f>STDEV('bcc-csm-1'!$I62,'bcc-csm1-1-m'!$I62,'BNU-ESM'!$I62,CanESM2!$I62,CCSM4!$I62,'CNRM-CM5'!$I62,'CSIRO-Mk3-6-0'!$I62,'GFDL-ESM2M'!$I62,'GFDL-ESM2G'!$I62,'HadGEM2-ES'!$I62,'HadGEM2-CC'!$I62,inmcm4!$I62,'IPSL-CM5A-LR'!$I62,'IPSL-CM5A-MR'!$I62,'IPSL-MC5B-LR'!$I62,MIROC5!$I62,'MIROC-ESM'!$I62,'MIROC-ESM-CHEM'!$I62,'MRI-CGCM3'!$I62,'NorESM1-M'!$I62)</f>
        <v>34.417069762402129</v>
      </c>
      <c r="Y63" s="51">
        <f>STDEV('bcc-csm-1'!$J62,'bcc-csm1-1-m'!$J62,'BNU-ESM'!$J62,CanESM2!$J62,CCSM4!$J62,'CNRM-CM5'!$J62,'CSIRO-Mk3-6-0'!$J62,'GFDL-ESM2M'!$J62,'GFDL-ESM2G'!$J62,'HadGEM2-ES'!$J62,'HadGEM2-CC'!$J62,inmcm4!$J62,'IPSL-CM5A-LR'!$J62,'IPSL-CM5A-MR'!$J62,'IPSL-MC5B-LR'!$J62,MIROC5!$J62,'MIROC-ESM'!$J62,'MIROC-ESM-CHEM'!$J62,'MRI-CGCM3'!$J62,'NorESM1-M'!$J62)</f>
        <v>8.2684314995653055E-2</v>
      </c>
      <c r="Z63" s="10">
        <f>STDEV('bcc-csm-1'!$K62,'bcc-csm1-1-m'!$K62,'BNU-ESM'!$K62,CanESM2!$K62,CCSM4!$K62,'CNRM-CM5'!$K62,'CSIRO-Mk3-6-0'!$K62,'GFDL-ESM2M'!$K62,'GFDL-ESM2G'!$K62,'HadGEM2-ES'!$K62,'HadGEM2-CC'!$K62,inmcm4!$K62,'IPSL-CM5A-LR'!$K62,'IPSL-CM5A-MR'!$K62,'IPSL-MC5B-LR'!$K62,MIROC5!$K62,'MIROC-ESM'!$K62,'MIROC-ESM-CHEM'!$K62,'MRI-CGCM3'!$K62,'NorESM1-M'!$K62)</f>
        <v>122.7576306719421</v>
      </c>
      <c r="AA63" s="10">
        <f>STDEV('bcc-csm-1'!$L62,'bcc-csm1-1-m'!$L62,'BNU-ESM'!$L62,CanESM2!$L62,CCSM4!$L62,'CNRM-CM5'!$L62,'CSIRO-Mk3-6-0'!$L62,'GFDL-ESM2M'!$L62,'GFDL-ESM2G'!$L62,'HadGEM2-ES'!$L62,'HadGEM2-CC'!$L62,inmcm4!$L62,'IPSL-CM5A-LR'!$L62,'IPSL-CM5A-MR'!$L62,'IPSL-MC5B-LR'!$L62,MIROC5!$L62,'MIROC-ESM'!$L62,'MIROC-ESM-CHEM'!$L62,'MRI-CGCM3'!$L62,'NorESM1-M'!$L62)</f>
        <v>57.581717324086597</v>
      </c>
      <c r="AB63" s="51">
        <f>STDEV('bcc-csm-1'!$M62,'bcc-csm1-1-m'!$M62,'BNU-ESM'!$M62,CanESM2!$M62,CCSM4!$M62,'CNRM-CM5'!$M62,'CSIRO-Mk3-6-0'!$M62,'GFDL-ESM2M'!$M62,'GFDL-ESM2G'!$M62,'HadGEM2-ES'!$M62,'HadGEM2-CC'!$M62,inmcm4!$M62,'IPSL-CM5A-LR'!$M62,'IPSL-CM5A-MR'!$M62,'IPSL-MC5B-LR'!$M62,MIROC5!$M62,'MIROC-ESM'!$M62,'MIROC-ESM-CHEM'!$M62,'MRI-CGCM3'!$M62,'NorESM1-M'!$M62)</f>
        <v>0.11292883126544874</v>
      </c>
      <c r="AC63" s="10">
        <f t="shared" ref="AC63:AH63" si="140">E63-(3*W63)</f>
        <v>-19.2604357264577</v>
      </c>
      <c r="AD63" s="10">
        <f t="shared" si="140"/>
        <v>-27.357259845456412</v>
      </c>
      <c r="AE63" s="51">
        <f t="shared" si="140"/>
        <v>-0.13769298969095919</v>
      </c>
      <c r="AF63" s="10">
        <f t="shared" si="140"/>
        <v>-20.441267440826323</v>
      </c>
      <c r="AG63" s="10">
        <f t="shared" si="140"/>
        <v>-30.7402413872598</v>
      </c>
      <c r="AH63" s="54">
        <f t="shared" si="140"/>
        <v>-0.12699058760034621</v>
      </c>
      <c r="AI63" s="10">
        <f t="shared" ref="AI63:AN63" si="141">E63+(3*W63)</f>
        <v>435.31114997445763</v>
      </c>
      <c r="AJ63" s="10">
        <f t="shared" si="141"/>
        <v>179.14515872895637</v>
      </c>
      <c r="AK63" s="54">
        <f t="shared" si="141"/>
        <v>0.35841290028295913</v>
      </c>
      <c r="AL63" s="10">
        <f t="shared" si="141"/>
        <v>716.10451659082628</v>
      </c>
      <c r="AM63" s="10">
        <f t="shared" si="141"/>
        <v>314.75006255725981</v>
      </c>
      <c r="AN63" s="54">
        <f t="shared" si="141"/>
        <v>0.55058239999234626</v>
      </c>
      <c r="AO63" s="10">
        <f>AVERAGE('bcc-csm-1'!$E62,'bcc-csm1-1-m'!$E62,'BNU-ESM'!$E62,CanESM2!$E62,CCSM4!$E62,'CNRM-CM5'!$E62,'CSIRO-Mk3-6-0'!$E62,'GFDL-ESM2M'!$E62,'GFDL-ESM2G'!$E62,'HadGEM2-ES'!$E62,'HadGEM2-CC'!$E62,inmcm4!$E62,'IPSL-CM5A-LR'!$E62,'IPSL-CM5A-MR'!$E62,'IPSL-MC5B-LR'!$E62,MIROC5!$E62,'MIROC-ESM'!$E62,'MIROC-ESM-CHEM'!$E62,'MRI-CGCM3'!$E62,'NorESM1-M'!$E62)</f>
        <v>1747.7280752000001</v>
      </c>
      <c r="AP63" s="10">
        <f>AVERAGE('bcc-csm-1'!$F62,'bcc-csm1-1-m'!$F62,'BNU-ESM'!$F62,CanESM2!$F62,CCSM4!$F62,'CNRM-CM5'!$F62,'CSIRO-Mk3-6-0'!$F62,'GFDL-ESM2M'!$F62,'GFDL-ESM2G'!$F62,'HadGEM2-ES'!$F62,'HadGEM2-CC'!$F62,inmcm4!$F62,'IPSL-CM5A-LR'!$F62,'IPSL-CM5A-MR'!$F62,'IPSL-MC5B-LR'!$F62,MIROC5!$F62,'MIROC-ESM'!$F62,'MIROC-ESM-CHEM'!$F62,'MRI-CGCM3'!$F62,'NorESM1-M'!$F62)</f>
        <v>132.78218798350002</v>
      </c>
      <c r="AQ63" s="17">
        <f>AVERAGE('bcc-csm-1'!$G62,'bcc-csm1-1-m'!$G62,'BNU-ESM'!$G62,CanESM2!$G62,CCSM4!$G62,'CNRM-CM5'!$G62,'CSIRO-Mk3-6-0'!$G62,'GFDL-ESM2M'!$G62,'GFDL-ESM2G'!$G62,'HadGEM2-ES'!$G62,'HadGEM2-CC'!$G62,inmcm4!$G62,'IPSL-CM5A-LR'!$G62,'IPSL-CM5A-MR'!$G62,'IPSL-MC5B-LR'!$G62,MIROC5!$G62,'MIROC-ESM'!$G62,'MIROC-ESM-CHEM'!$G62,'MRI-CGCM3'!$G62,'NorESM1-M'!$G62)</f>
        <v>0.92632808970500002</v>
      </c>
      <c r="AR63" s="58">
        <f t="shared" si="82"/>
        <v>0.11902615748745393</v>
      </c>
      <c r="AS63" s="56">
        <f t="shared" si="83"/>
        <v>0.57156724553432448</v>
      </c>
      <c r="AT63" s="60">
        <f t="shared" si="84"/>
        <v>0.11913700612398076</v>
      </c>
      <c r="AU63" s="56">
        <f t="shared" si="85"/>
        <v>0.19901930369528228</v>
      </c>
      <c r="AV63" s="56">
        <f t="shared" si="86"/>
        <v>1.0694575284649326</v>
      </c>
      <c r="AW63" s="60">
        <f t="shared" si="87"/>
        <v>0.22864027178906871</v>
      </c>
    </row>
    <row r="64" spans="1:49" ht="12.75" x14ac:dyDescent="0.35">
      <c r="A64" s="7" t="str">
        <f>IF(AND(B64='bcc-csm-1'!C63, B64='bcc-csm1-1-m'!C63,B64='BNU-ESM'!C63, B64=CanESM2!C63, B64=CCSM4!C63, B64='CNRM-CM5'!C63, B64='CSIRO-Mk3-6-0'!C63, B64='GFDL-ESM2M'!C63, B64='GFDL-ESM2G'!C63, B64='HadGEM2-ES'!C63, B64='HadGEM2-CC'!C63, B64=inmcm4!C63, B64='IPSL-CM5A-LR'!C63, B64='IPSL-CM5A-MR'!C63, B64='IPSL-MC5B-LR'!C63, B64=MIROC5!C63, B64='MIROC-ESM'!C63, B64='MIROC-ESM-CHEM'!C63, B64='MRI-CGCM3'!C63, B64='NorESM1-M'!C63), "Yes", "No")</f>
        <v>Yes</v>
      </c>
      <c r="B64" s="7">
        <v>27119</v>
      </c>
      <c r="C64" s="7" t="str">
        <f>VLOOKUP(B64, 'County name'!$A$2:$B$89, 2, FALSE)</f>
        <v>Polk</v>
      </c>
      <c r="D64" s="8" t="s">
        <v>97</v>
      </c>
      <c r="E64" s="10">
        <f>AVERAGE('bcc-csm-1'!$H63,'bcc-csm1-1-m'!$H63,'BNU-ESM'!$H63,CanESM2!$H63,CCSM4!$H63,'CNRM-CM5'!$H63,'CSIRO-Mk3-6-0'!$H63,'GFDL-ESM2M'!$H63,'GFDL-ESM2G'!$H63,'HadGEM2-ES'!$H63,'HadGEM2-CC'!$H63,inmcm4!$H63,'IPSL-CM5A-LR'!$H63,'IPSL-CM5A-MR'!$H63,'IPSL-MC5B-LR'!$H63,MIROC5!$H63,'MIROC-ESM'!$H63,'MIROC-ESM-CHEM'!$H63,'MRI-CGCM3'!$H63,'NorESM1-M'!$H63)</f>
        <v>186.57805288699996</v>
      </c>
      <c r="F64" s="10">
        <f>AVERAGE('bcc-csm-1'!$I63,'bcc-csm1-1-m'!$I63,'BNU-ESM'!$I63,CanESM2!$I63,CCSM4!$I63,'CNRM-CM5'!$I63,'CSIRO-Mk3-6-0'!$I63,'GFDL-ESM2M'!$I63,'GFDL-ESM2G'!$I63,'HadGEM2-ES'!$I63,'HadGEM2-CC'!$I63,inmcm4!$I63,'IPSL-CM5A-LR'!$I63,'IPSL-CM5A-MR'!$I63,'IPSL-MC5B-LR'!$I63,MIROC5!$I63,'MIROC-ESM'!$I63,'MIROC-ESM-CHEM'!$I63,'MRI-CGCM3'!$I63,'NorESM1-M'!$I63)</f>
        <v>52.284369939000008</v>
      </c>
      <c r="G64" s="51">
        <f>AVERAGE('bcc-csm-1'!$J63,'bcc-csm1-1-m'!$J63,'BNU-ESM'!$J63,CanESM2!$J63,CCSM4!$J63,'CNRM-CM5'!$J63,'CSIRO-Mk3-6-0'!$J63,'GFDL-ESM2M'!$J63,'GFDL-ESM2G'!$J63,'HadGEM2-ES'!$J63,'HadGEM2-CC'!$J63,inmcm4!$J63,'IPSL-CM5A-LR'!$J63,'IPSL-CM5A-MR'!$J63,'IPSL-MC5B-LR'!$J63,MIROC5!$J63,'MIROC-ESM'!$J63,'MIROC-ESM-CHEM'!$J63,'MRI-CGCM3'!$J63,'NorESM1-M'!$J63)</f>
        <v>8.1055627983499995E-2</v>
      </c>
      <c r="H64" s="10">
        <f>AVERAGE('bcc-csm-1'!$K63,'bcc-csm1-1-m'!$K63,'BNU-ESM'!$K63,CanESM2!$K63,CCSM4!$K63,'CNRM-CM5'!$K63,'CSIRO-Mk3-6-0'!$K63,'GFDL-ESM2M'!$K63,'GFDL-ESM2G'!$K63,'HadGEM2-ES'!$K63,'HadGEM2-CC'!$K63,inmcm4!$K63,'IPSL-CM5A-LR'!$K63,'IPSL-CM5A-MR'!$K63,'IPSL-MC5B-LR'!$K63,MIROC5!$K63,'MIROC-ESM'!$K63,'MIROC-ESM-CHEM'!$K63,'MRI-CGCM3'!$K63,'NorESM1-M'!$K63)</f>
        <v>315.98883270349995</v>
      </c>
      <c r="I64" s="10">
        <f>AVERAGE('bcc-csm-1'!$L63,'bcc-csm1-1-m'!$L63,'BNU-ESM'!$L63,CanESM2!$L63,CCSM4!$L63,'CNRM-CM5'!$L63,'CSIRO-Mk3-6-0'!$L63,'GFDL-ESM2M'!$L63,'GFDL-ESM2G'!$L63,'HadGEM2-ES'!$L63,'HadGEM2-CC'!$L63,inmcm4!$L63,'IPSL-CM5A-LR'!$L63,'IPSL-CM5A-MR'!$L63,'IPSL-MC5B-LR'!$L63,MIROC5!$L63,'MIROC-ESM'!$L63,'MIROC-ESM-CHEM'!$L63,'MRI-CGCM3'!$L63,'NorESM1-M'!$L63)</f>
        <v>105.21374703249998</v>
      </c>
      <c r="J64" s="51">
        <f>AVERAGE('bcc-csm-1'!$M63,'bcc-csm1-1-m'!$M63,'BNU-ESM'!$M63,CanESM2!$M63,CCSM4!$M63,'CNRM-CM5'!$M63,'CSIRO-Mk3-6-0'!$M63,'GFDL-ESM2M'!$M63,'GFDL-ESM2G'!$M63,'HadGEM2-ES'!$M63,'HadGEM2-CC'!$M63,inmcm4!$M63,'IPSL-CM5A-LR'!$M63,'IPSL-CM5A-MR'!$M63,'IPSL-MC5B-LR'!$M63,MIROC5!$M63,'MIROC-ESM'!$M63,'MIROC-ESM-CHEM'!$M63,'MRI-CGCM3'!$M63,'NorESM1-M'!$M63)</f>
        <v>0.16967023548299998</v>
      </c>
      <c r="K64" s="10">
        <f>MIN('bcc-csm-1'!$H63,'bcc-csm1-1-m'!$H63,'BNU-ESM'!$H63,CanESM2!$H63,CCSM4!$H63,'CNRM-CM5'!$H63,'CSIRO-Mk3-6-0'!$H63,'GFDL-ESM2M'!$H63,'GFDL-ESM2G'!$H63,'HadGEM2-ES'!$H63,'HadGEM2-CC'!$H63,inmcm4!$H63,'IPSL-CM5A-LR'!$H63,'IPSL-CM5A-MR'!$H63,'IPSL-MC5B-LR'!$H63,MIROC5!$H63,'MIROC-ESM'!$H63,'MIROC-ESM-CHEM'!$H63,'MRI-CGCM3'!$H63,'NorESM1-M'!$H63)</f>
        <v>-13.16963288</v>
      </c>
      <c r="L64" s="10">
        <f>MIN('bcc-csm-1'!$I63,'bcc-csm1-1-m'!$I63,'BNU-ESM'!$I63,CanESM2!$I63,CCSM4!$I63,'CNRM-CM5'!$I63,'CSIRO-Mk3-6-0'!$I63,'GFDL-ESM2M'!$I63,'GFDL-ESM2G'!$I63,'HadGEM2-ES'!$I63,'HadGEM2-CC'!$I63,inmcm4!$I63,'IPSL-CM5A-LR'!$I63,'IPSL-CM5A-MR'!$I63,'IPSL-MC5B-LR'!$I63,MIROC5!$I63,'MIROC-ESM'!$I63,'MIROC-ESM-CHEM'!$I63,'MRI-CGCM3'!$I63,'NorESM1-M'!$I63)</f>
        <v>-22.469998459999999</v>
      </c>
      <c r="M64" s="51">
        <f>MIN('bcc-csm-1'!$J63,'bcc-csm1-1-m'!$J63,'BNU-ESM'!$J63,CanESM2!$J63,CCSM4!$J63,'CNRM-CM5'!$J63,'CSIRO-Mk3-6-0'!$J63,'GFDL-ESM2M'!$J63,'GFDL-ESM2G'!$J63,'HadGEM2-ES'!$J63,'HadGEM2-CC'!$J63,inmcm4!$J63,'IPSL-CM5A-LR'!$J63,'IPSL-CM5A-MR'!$J63,'IPSL-MC5B-LR'!$J63,MIROC5!$J63,'MIROC-ESM'!$J63,'MIROC-ESM-CHEM'!$J63,'MRI-CGCM3'!$J63,'NorESM1-M'!$J63)</f>
        <v>-0.12341927430000001</v>
      </c>
      <c r="N64" s="10">
        <f>MIN('bcc-csm-1'!$K63,'bcc-csm1-1-m'!$K63,'BNU-ESM'!$K63,CanESM2!$K63,CCSM4!$K63,'CNRM-CM5'!$K63,'CSIRO-Mk3-6-0'!$K63,'GFDL-ESM2M'!$K63,'GFDL-ESM2G'!$K63,'HadGEM2-ES'!$K63,'HadGEM2-CC'!$K63,inmcm4!$K63,'IPSL-CM5A-LR'!$K63,'IPSL-CM5A-MR'!$K63,'IPSL-MC5B-LR'!$K63,MIROC5!$K63,'MIROC-ESM'!$K63,'MIROC-ESM-CHEM'!$K63,'MRI-CGCM3'!$K63,'NorESM1-M'!$K63)</f>
        <v>63.216705869999998</v>
      </c>
      <c r="O64" s="10">
        <f>MIN('bcc-csm-1'!$L63,'bcc-csm1-1-m'!$L63,'BNU-ESM'!$L63,CanESM2!$L63,CCSM4!$L63,'CNRM-CM5'!$L63,'CSIRO-Mk3-6-0'!$L63,'GFDL-ESM2M'!$L63,'GFDL-ESM2G'!$L63,'HadGEM2-ES'!$L63,'HadGEM2-CC'!$L63,inmcm4!$L63,'IPSL-CM5A-LR'!$L63,'IPSL-CM5A-MR'!$L63,'IPSL-MC5B-LR'!$L63,MIROC5!$L63,'MIROC-ESM'!$L63,'MIROC-ESM-CHEM'!$L63,'MRI-CGCM3'!$L63,'NorESM1-M'!$L63)</f>
        <v>8.6994089599999995</v>
      </c>
      <c r="P64" s="51">
        <f>MIN('bcc-csm-1'!$M63,'bcc-csm1-1-m'!$M63,'BNU-ESM'!$M63,CanESM2!$M63,CCSM4!$M63,'CNRM-CM5'!$M63,'CSIRO-Mk3-6-0'!$M63,'GFDL-ESM2M'!$M63,'GFDL-ESM2G'!$M63,'HadGEM2-ES'!$M63,'HadGEM2-CC'!$M63,inmcm4!$M63,'IPSL-CM5A-LR'!$M63,'IPSL-CM5A-MR'!$M63,'IPSL-MC5B-LR'!$M63,MIROC5!$M63,'MIROC-ESM'!$M63,'MIROC-ESM-CHEM'!$M63,'MRI-CGCM3'!$M63,'NorESM1-M'!$M63)</f>
        <v>-3.7632576789999997E-2</v>
      </c>
      <c r="Q64" s="10">
        <f>MAX('bcc-csm-1'!$H63,'bcc-csm1-1-m'!$H63,'BNU-ESM'!$H63,CanESM2!$H63,CCSM4!$H63,'CNRM-CM5'!$H63,'CSIRO-Mk3-6-0'!$H63,'GFDL-ESM2M'!$H63,'GFDL-ESM2G'!$H63,'HadGEM2-ES'!$H63,'HadGEM2-CC'!$H63,inmcm4!$H63,'IPSL-CM5A-LR'!$H63,'IPSL-CM5A-MR'!$H63,'IPSL-MC5B-LR'!$H63,MIROC5!$H63,'MIROC-ESM'!$H63,'MIROC-ESM-CHEM'!$H63,'MRI-CGCM3'!$H63,'NorESM1-M'!$H63)</f>
        <v>317.76262079999998</v>
      </c>
      <c r="R64" s="10">
        <f>MAX('bcc-csm-1'!$I63,'bcc-csm1-1-m'!$I63,'BNU-ESM'!$I63,CanESM2!$I63,CCSM4!$I63,'CNRM-CM5'!$I63,'CSIRO-Mk3-6-0'!$I63,'GFDL-ESM2M'!$I63,'GFDL-ESM2G'!$I63,'HadGEM2-ES'!$I63,'HadGEM2-CC'!$I63,inmcm4!$I63,'IPSL-CM5A-LR'!$I63,'IPSL-CM5A-MR'!$I63,'IPSL-MC5B-LR'!$I63,MIROC5!$I63,'MIROC-ESM'!$I63,'MIROC-ESM-CHEM'!$I63,'MRI-CGCM3'!$I63,'NorESM1-M'!$I63)</f>
        <v>95.939820049999994</v>
      </c>
      <c r="S64" s="51">
        <f>MAX('bcc-csm-1'!$J63,'bcc-csm1-1-m'!$J63,'BNU-ESM'!$J63,CanESM2!$J63,CCSM4!$J63,'CNRM-CM5'!$J63,'CSIRO-Mk3-6-0'!$J63,'GFDL-ESM2M'!$J63,'GFDL-ESM2G'!$J63,'HadGEM2-ES'!$J63,'HadGEM2-CC'!$J63,inmcm4!$J63,'IPSL-CM5A-LR'!$J63,'IPSL-CM5A-MR'!$J63,'IPSL-MC5B-LR'!$J63,MIROC5!$J63,'MIROC-ESM'!$J63,'MIROC-ESM-CHEM'!$J63,'MRI-CGCM3'!$J63,'NorESM1-M'!$J63)</f>
        <v>0.22337408110000001</v>
      </c>
      <c r="T64" s="10">
        <f>MAX('bcc-csm-1'!$K63,'bcc-csm1-1-m'!$K63,'BNU-ESM'!$K63,CanESM2!$K63,CCSM4!$K63,'CNRM-CM5'!$K63,'CSIRO-Mk3-6-0'!$K63,'GFDL-ESM2M'!$K63,'GFDL-ESM2G'!$K63,'HadGEM2-ES'!$K63,'HadGEM2-CC'!$K63,inmcm4!$K63,'IPSL-CM5A-LR'!$K63,'IPSL-CM5A-MR'!$K63,'IPSL-MC5B-LR'!$K63,MIROC5!$K63,'MIROC-ESM'!$K63,'MIROC-ESM-CHEM'!$K63,'MRI-CGCM3'!$K63,'NorESM1-M'!$K63)</f>
        <v>485.47825949999998</v>
      </c>
      <c r="U64" s="10">
        <f>MAX('bcc-csm-1'!$L63,'bcc-csm1-1-m'!$L63,'BNU-ESM'!$L63,CanESM2!$L63,CCSM4!$L63,'CNRM-CM5'!$L63,'CSIRO-Mk3-6-0'!$L63,'GFDL-ESM2M'!$L63,'GFDL-ESM2G'!$L63,'HadGEM2-ES'!$L63,'HadGEM2-CC'!$L63,inmcm4!$L63,'IPSL-CM5A-LR'!$L63,'IPSL-CM5A-MR'!$L63,'IPSL-MC5B-LR'!$L63,MIROC5!$L63,'MIROC-ESM'!$L63,'MIROC-ESM-CHEM'!$L63,'MRI-CGCM3'!$L63,'NorESM1-M'!$L63)</f>
        <v>180.16492289999999</v>
      </c>
      <c r="V64" s="51">
        <f>MAX('bcc-csm-1'!$M63,'bcc-csm1-1-m'!$M63,'BNU-ESM'!$M63,CanESM2!$M63,CCSM4!$M63,'CNRM-CM5'!$M63,'CSIRO-Mk3-6-0'!$M63,'GFDL-ESM2M'!$M63,'GFDL-ESM2G'!$M63,'HadGEM2-ES'!$M63,'HadGEM2-CC'!$M63,inmcm4!$M63,'IPSL-CM5A-LR'!$M63,'IPSL-CM5A-MR'!$M63,'IPSL-MC5B-LR'!$M63,MIROC5!$M63,'MIROC-ESM'!$M63,'MIROC-ESM-CHEM'!$M63,'MRI-CGCM3'!$M63,'NorESM1-M'!$M63)</f>
        <v>0.35321660970000002</v>
      </c>
      <c r="W64" s="10">
        <f>STDEV('bcc-csm-1'!$H63,'bcc-csm1-1-m'!$H63,'BNU-ESM'!$H63,CanESM2!$H63,CCSM4!$H63,'CNRM-CM5'!$H63,'CSIRO-Mk3-6-0'!$H63,'GFDL-ESM2M'!$H63,'GFDL-ESM2G'!$H63,'HadGEM2-ES'!$H63,'HadGEM2-CC'!$H63,inmcm4!$H63,'IPSL-CM5A-LR'!$H63,'IPSL-CM5A-MR'!$H63,'IPSL-MC5B-LR'!$H63,MIROC5!$H63,'MIROC-ESM'!$H63,'MIROC-ESM-CHEM'!$H63,'MRI-CGCM3'!$H63,'NorESM1-M'!$H63)</f>
        <v>80.30730778737319</v>
      </c>
      <c r="X64" s="10">
        <f>STDEV('bcc-csm-1'!$I63,'bcc-csm1-1-m'!$I63,'BNU-ESM'!$I63,CanESM2!$I63,CCSM4!$I63,'CNRM-CM5'!$I63,'CSIRO-Mk3-6-0'!$I63,'GFDL-ESM2M'!$I63,'GFDL-ESM2G'!$I63,'HadGEM2-ES'!$I63,'HadGEM2-CC'!$I63,inmcm4!$I63,'IPSL-CM5A-LR'!$I63,'IPSL-CM5A-MR'!$I63,'IPSL-MC5B-LR'!$I63,MIROC5!$I63,'MIROC-ESM'!$I63,'MIROC-ESM-CHEM'!$I63,'MRI-CGCM3'!$I63,'NorESM1-M'!$I63)</f>
        <v>27.804925930689336</v>
      </c>
      <c r="Y64" s="51">
        <f>STDEV('bcc-csm-1'!$J63,'bcc-csm1-1-m'!$J63,'BNU-ESM'!$J63,CanESM2!$J63,CCSM4!$J63,'CNRM-CM5'!$J63,'CSIRO-Mk3-6-0'!$J63,'GFDL-ESM2M'!$J63,'GFDL-ESM2G'!$J63,'HadGEM2-ES'!$J63,'HadGEM2-CC'!$J63,inmcm4!$J63,'IPSL-CM5A-LR'!$J63,'IPSL-CM5A-MR'!$J63,'IPSL-MC5B-LR'!$J63,MIROC5!$J63,'MIROC-ESM'!$J63,'MIROC-ESM-CHEM'!$J63,'MRI-CGCM3'!$J63,'NorESM1-M'!$J63)</f>
        <v>6.8614502990340179E-2</v>
      </c>
      <c r="Z64" s="10">
        <f>STDEV('bcc-csm-1'!$K63,'bcc-csm1-1-m'!$K63,'BNU-ESM'!$K63,CanESM2!$K63,CCSM4!$K63,'CNRM-CM5'!$K63,'CSIRO-Mk3-6-0'!$K63,'GFDL-ESM2M'!$K63,'GFDL-ESM2G'!$K63,'HadGEM2-ES'!$K63,'HadGEM2-CC'!$K63,inmcm4!$K63,'IPSL-CM5A-LR'!$K63,'IPSL-CM5A-MR'!$K63,'IPSL-MC5B-LR'!$K63,MIROC5!$K63,'MIROC-ESM'!$K63,'MIROC-ESM-CHEM'!$K63,'MRI-CGCM3'!$K63,'NorESM1-M'!$K63)</f>
        <v>130.54676239903048</v>
      </c>
      <c r="AA64" s="10">
        <f>STDEV('bcc-csm-1'!$L63,'bcc-csm1-1-m'!$L63,'BNU-ESM'!$L63,CanESM2!$L63,CCSM4!$L63,'CNRM-CM5'!$L63,'CSIRO-Mk3-6-0'!$L63,'GFDL-ESM2M'!$L63,'GFDL-ESM2G'!$L63,'HadGEM2-ES'!$L63,'HadGEM2-CC'!$L63,inmcm4!$L63,'IPSL-CM5A-LR'!$L63,'IPSL-CM5A-MR'!$L63,'IPSL-MC5B-LR'!$L63,MIROC5!$L63,'MIROC-ESM'!$L63,'MIROC-ESM-CHEM'!$L63,'MRI-CGCM3'!$L63,'NorESM1-M'!$L63)</f>
        <v>57.331784134192795</v>
      </c>
      <c r="AB64" s="51">
        <f>STDEV('bcc-csm-1'!$M63,'bcc-csm1-1-m'!$M63,'BNU-ESM'!$M63,CanESM2!$M63,CCSM4!$M63,'CNRM-CM5'!$M63,'CSIRO-Mk3-6-0'!$M63,'GFDL-ESM2M'!$M63,'GFDL-ESM2G'!$M63,'HadGEM2-ES'!$M63,'HadGEM2-CC'!$M63,inmcm4!$M63,'IPSL-CM5A-LR'!$M63,'IPSL-CM5A-MR'!$M63,'IPSL-MC5B-LR'!$M63,MIROC5!$M63,'MIROC-ESM'!$M63,'MIROC-ESM-CHEM'!$M63,'MRI-CGCM3'!$M63,'NorESM1-M'!$M63)</f>
        <v>0.11667381952100027</v>
      </c>
      <c r="AC64" s="10">
        <f t="shared" ref="AC64:AH64" si="142">E64-(3*W64)</f>
        <v>-54.343870475119616</v>
      </c>
      <c r="AD64" s="10">
        <f t="shared" si="142"/>
        <v>-31.130407853068</v>
      </c>
      <c r="AE64" s="51">
        <f t="shared" si="142"/>
        <v>-0.12478788098752056</v>
      </c>
      <c r="AF64" s="10">
        <f t="shared" si="142"/>
        <v>-75.651454493591473</v>
      </c>
      <c r="AG64" s="10">
        <f t="shared" si="142"/>
        <v>-66.78160537007841</v>
      </c>
      <c r="AH64" s="54">
        <f t="shared" si="142"/>
        <v>-0.18035122308000084</v>
      </c>
      <c r="AI64" s="10">
        <f t="shared" ref="AI64:AN64" si="143">E64+(3*W64)</f>
        <v>427.49997624911953</v>
      </c>
      <c r="AJ64" s="10">
        <f t="shared" si="143"/>
        <v>135.69914773106802</v>
      </c>
      <c r="AK64" s="54">
        <f t="shared" si="143"/>
        <v>0.28689913695452052</v>
      </c>
      <c r="AL64" s="10">
        <f t="shared" si="143"/>
        <v>707.62911990059138</v>
      </c>
      <c r="AM64" s="10">
        <f t="shared" si="143"/>
        <v>277.20909943507837</v>
      </c>
      <c r="AN64" s="54">
        <f t="shared" si="143"/>
        <v>0.5196916940460008</v>
      </c>
      <c r="AO64" s="10">
        <f>AVERAGE('bcc-csm-1'!$E63,'bcc-csm1-1-m'!$E63,'BNU-ESM'!$E63,CanESM2!$E63,CCSM4!$E63,'CNRM-CM5'!$E63,'CSIRO-Mk3-6-0'!$E63,'GFDL-ESM2M'!$E63,'GFDL-ESM2G'!$E63,'HadGEM2-ES'!$E63,'HadGEM2-CC'!$E63,inmcm4!$E63,'IPSL-CM5A-LR'!$E63,'IPSL-CM5A-MR'!$E63,'IPSL-MC5B-LR'!$E63,MIROC5!$E63,'MIROC-ESM'!$E63,'MIROC-ESM-CHEM'!$E63,'MRI-CGCM3'!$E63,'NorESM1-M'!$E63)</f>
        <v>1539.7275029</v>
      </c>
      <c r="AP64" s="10">
        <f>AVERAGE('bcc-csm-1'!$F63,'bcc-csm1-1-m'!$F63,'BNU-ESM'!$F63,CanESM2!$F63,CCSM4!$F63,'CNRM-CM5'!$F63,'CSIRO-Mk3-6-0'!$F63,'GFDL-ESM2M'!$F63,'GFDL-ESM2G'!$F63,'HadGEM2-ES'!$F63,'HadGEM2-CC'!$F63,inmcm4!$F63,'IPSL-CM5A-LR'!$F63,'IPSL-CM5A-MR'!$F63,'IPSL-MC5B-LR'!$F63,MIROC5!$F63,'MIROC-ESM'!$F63,'MIROC-ESM-CHEM'!$F63,'MRI-CGCM3'!$F63,'NorESM1-M'!$F63)</f>
        <v>105.08144546700001</v>
      </c>
      <c r="AQ64" s="17">
        <f>AVERAGE('bcc-csm-1'!$G63,'bcc-csm1-1-m'!$G63,'BNU-ESM'!$G63,CanESM2!$G63,CCSM4!$G63,'CNRM-CM5'!$G63,'CSIRO-Mk3-6-0'!$G63,'GFDL-ESM2M'!$G63,'GFDL-ESM2G'!$G63,'HadGEM2-ES'!$G63,'HadGEM2-CC'!$G63,inmcm4!$G63,'IPSL-CM5A-LR'!$G63,'IPSL-CM5A-MR'!$G63,'IPSL-MC5B-LR'!$G63,MIROC5!$G63,'MIROC-ESM'!$G63,'MIROC-ESM-CHEM'!$G63,'MRI-CGCM3'!$G63,'NorESM1-M'!$G63)</f>
        <v>0.90537982929500005</v>
      </c>
      <c r="AR64" s="58">
        <f t="shared" si="82"/>
        <v>0.12117602142949938</v>
      </c>
      <c r="AS64" s="56">
        <f t="shared" si="83"/>
        <v>0.49756043711274889</v>
      </c>
      <c r="AT64" s="60">
        <f t="shared" si="84"/>
        <v>8.9526655400105695E-2</v>
      </c>
      <c r="AU64" s="56">
        <f t="shared" si="85"/>
        <v>0.20522386728063943</v>
      </c>
      <c r="AV64" s="56">
        <f t="shared" si="86"/>
        <v>1.0012590383098747</v>
      </c>
      <c r="AW64" s="60">
        <f t="shared" si="87"/>
        <v>0.18740227028817127</v>
      </c>
    </row>
    <row r="65" spans="1:49" ht="12.75" x14ac:dyDescent="0.35">
      <c r="A65" s="7" t="str">
        <f>IF(AND(B65='bcc-csm-1'!C64, B65='bcc-csm1-1-m'!C64,B65='BNU-ESM'!C64, B65=CanESM2!C64, B65=CCSM4!C64, B65='CNRM-CM5'!C64, B65='CSIRO-Mk3-6-0'!C64, B65='GFDL-ESM2M'!C64, B65='GFDL-ESM2G'!C64, B65='HadGEM2-ES'!C64, B65='HadGEM2-CC'!C64, B65=inmcm4!C64, B65='IPSL-CM5A-LR'!C64, B65='IPSL-CM5A-MR'!C64, B65='IPSL-MC5B-LR'!C64, B65=MIROC5!C64, B65='MIROC-ESM'!C64, B65='MIROC-ESM-CHEM'!C64, B65='MRI-CGCM3'!C64, B65='NorESM1-M'!C64), "Yes", "No")</f>
        <v>Yes</v>
      </c>
      <c r="B65" s="7">
        <v>27121</v>
      </c>
      <c r="C65" s="7" t="str">
        <f>VLOOKUP(B65, 'County name'!$A$2:$B$89, 2, FALSE)</f>
        <v>Pope</v>
      </c>
      <c r="D65" s="8" t="s">
        <v>97</v>
      </c>
      <c r="E65" s="10">
        <f>AVERAGE('bcc-csm-1'!$H64,'bcc-csm1-1-m'!$H64,'BNU-ESM'!$H64,CanESM2!$H64,CCSM4!$H64,'CNRM-CM5'!$H64,'CSIRO-Mk3-6-0'!$H64,'GFDL-ESM2M'!$H64,'GFDL-ESM2G'!$H64,'HadGEM2-ES'!$H64,'HadGEM2-CC'!$H64,inmcm4!$H64,'IPSL-CM5A-LR'!$H64,'IPSL-CM5A-MR'!$H64,'IPSL-MC5B-LR'!$H64,MIROC5!$H64,'MIROC-ESM'!$H64,'MIROC-ESM-CHEM'!$H64,'MRI-CGCM3'!$H64,'NorESM1-M'!$H64)</f>
        <v>200.47105937649999</v>
      </c>
      <c r="F65" s="10">
        <f>AVERAGE('bcc-csm-1'!$I64,'bcc-csm1-1-m'!$I64,'BNU-ESM'!$I64,CanESM2!$I64,CCSM4!$I64,'CNRM-CM5'!$I64,'CSIRO-Mk3-6-0'!$I64,'GFDL-ESM2M'!$I64,'GFDL-ESM2G'!$I64,'HadGEM2-ES'!$I64,'HadGEM2-CC'!$I64,inmcm4!$I64,'IPSL-CM5A-LR'!$I64,'IPSL-CM5A-MR'!$I64,'IPSL-MC5B-LR'!$I64,MIROC5!$I64,'MIROC-ESM'!$I64,'MIROC-ESM-CHEM'!$I64,'MRI-CGCM3'!$I64,'NorESM1-M'!$I64)</f>
        <v>66.39206418500001</v>
      </c>
      <c r="G65" s="51">
        <f>AVERAGE('bcc-csm-1'!$J64,'bcc-csm1-1-m'!$J64,'BNU-ESM'!$J64,CanESM2!$J64,CCSM4!$J64,'CNRM-CM5'!$J64,'CSIRO-Mk3-6-0'!$J64,'GFDL-ESM2M'!$J64,'GFDL-ESM2G'!$J64,'HadGEM2-ES'!$J64,'HadGEM2-CC'!$J64,inmcm4!$J64,'IPSL-CM5A-LR'!$J64,'IPSL-CM5A-MR'!$J64,'IPSL-MC5B-LR'!$J64,MIROC5!$J64,'MIROC-ESM'!$J64,'MIROC-ESM-CHEM'!$J64,'MRI-CGCM3'!$J64,'NorESM1-M'!$J64)</f>
        <v>9.4679278892999985E-2</v>
      </c>
      <c r="H65" s="10">
        <f>AVERAGE('bcc-csm-1'!$K64,'bcc-csm1-1-m'!$K64,'BNU-ESM'!$K64,CanESM2!$K64,CCSM4!$K64,'CNRM-CM5'!$K64,'CSIRO-Mk3-6-0'!$K64,'GFDL-ESM2M'!$K64,'GFDL-ESM2G'!$K64,'HadGEM2-ES'!$K64,'HadGEM2-CC'!$K64,inmcm4!$K64,'IPSL-CM5A-LR'!$K64,'IPSL-CM5A-MR'!$K64,'IPSL-MC5B-LR'!$K64,MIROC5!$K64,'MIROC-ESM'!$K64,'MIROC-ESM-CHEM'!$K64,'MRI-CGCM3'!$K64,'NorESM1-M'!$K64)</f>
        <v>337.31144117500008</v>
      </c>
      <c r="I65" s="10">
        <f>AVERAGE('bcc-csm-1'!$L64,'bcc-csm1-1-m'!$L64,'BNU-ESM'!$L64,CanESM2!$L64,CCSM4!$L64,'CNRM-CM5'!$L64,'CSIRO-Mk3-6-0'!$L64,'GFDL-ESM2M'!$L64,'GFDL-ESM2G'!$L64,'HadGEM2-ES'!$L64,'HadGEM2-CC'!$L64,inmcm4!$L64,'IPSL-CM5A-LR'!$L64,'IPSL-CM5A-MR'!$L64,'IPSL-MC5B-LR'!$L64,MIROC5!$L64,'MIROC-ESM'!$L64,'MIROC-ESM-CHEM'!$L64,'MRI-CGCM3'!$L64,'NorESM1-M'!$L64)</f>
        <v>126.54644087900002</v>
      </c>
      <c r="J65" s="51">
        <f>AVERAGE('bcc-csm-1'!$M64,'bcc-csm1-1-m'!$M64,'BNU-ESM'!$M64,CanESM2!$M64,CCSM4!$M64,'CNRM-CM5'!$M64,'CSIRO-Mk3-6-0'!$M64,'GFDL-ESM2M'!$M64,'GFDL-ESM2G'!$M64,'HadGEM2-ES'!$M64,'HadGEM2-CC'!$M64,inmcm4!$M64,'IPSL-CM5A-LR'!$M64,'IPSL-CM5A-MR'!$M64,'IPSL-MC5B-LR'!$M64,MIROC5!$M64,'MIROC-ESM'!$M64,'MIROC-ESM-CHEM'!$M64,'MRI-CGCM3'!$M64,'NorESM1-M'!$M64)</f>
        <v>0.18977189782380002</v>
      </c>
      <c r="K65" s="10">
        <f>MIN('bcc-csm-1'!$H64,'bcc-csm1-1-m'!$H64,'BNU-ESM'!$H64,CanESM2!$H64,CCSM4!$H64,'CNRM-CM5'!$H64,'CSIRO-Mk3-6-0'!$H64,'GFDL-ESM2M'!$H64,'GFDL-ESM2G'!$H64,'HadGEM2-ES'!$H64,'HadGEM2-CC'!$H64,inmcm4!$H64,'IPSL-CM5A-LR'!$H64,'IPSL-CM5A-MR'!$H64,'IPSL-MC5B-LR'!$H64,MIROC5!$H64,'MIROC-ESM'!$H64,'MIROC-ESM-CHEM'!$H64,'MRI-CGCM3'!$H64,'NorESM1-M'!$H64)</f>
        <v>21.98385794</v>
      </c>
      <c r="L65" s="10">
        <f>MIN('bcc-csm-1'!$I64,'bcc-csm1-1-m'!$I64,'BNU-ESM'!$I64,CanESM2!$I64,CCSM4!$I64,'CNRM-CM5'!$I64,'CSIRO-Mk3-6-0'!$I64,'GFDL-ESM2M'!$I64,'GFDL-ESM2G'!$I64,'HadGEM2-ES'!$I64,'HadGEM2-CC'!$I64,inmcm4!$I64,'IPSL-CM5A-LR'!$I64,'IPSL-CM5A-MR'!$I64,'IPSL-MC5B-LR'!$I64,MIROC5!$I64,'MIROC-ESM'!$I64,'MIROC-ESM-CHEM'!$I64,'MRI-CGCM3'!$I64,'NorESM1-M'!$I64)</f>
        <v>-14.595382170000001</v>
      </c>
      <c r="M65" s="51">
        <f>MIN('bcc-csm-1'!$J64,'bcc-csm1-1-m'!$J64,'BNU-ESM'!$J64,CanESM2!$J64,CCSM4!$J64,'CNRM-CM5'!$J64,'CSIRO-Mk3-6-0'!$J64,'GFDL-ESM2M'!$J64,'GFDL-ESM2G'!$J64,'HadGEM2-ES'!$J64,'HadGEM2-CC'!$J64,inmcm4!$J64,'IPSL-CM5A-LR'!$J64,'IPSL-CM5A-MR'!$J64,'IPSL-MC5B-LR'!$J64,MIROC5!$J64,'MIROC-ESM'!$J64,'MIROC-ESM-CHEM'!$J64,'MRI-CGCM3'!$J64,'NorESM1-M'!$J64)</f>
        <v>-8.3181916480000007E-2</v>
      </c>
      <c r="N65" s="10">
        <f>MIN('bcc-csm-1'!$K64,'bcc-csm1-1-m'!$K64,'BNU-ESM'!$K64,CanESM2!$K64,CCSM4!$K64,'CNRM-CM5'!$K64,'CSIRO-Mk3-6-0'!$K64,'GFDL-ESM2M'!$K64,'GFDL-ESM2G'!$K64,'HadGEM2-ES'!$K64,'HadGEM2-CC'!$K64,inmcm4!$K64,'IPSL-CM5A-LR'!$K64,'IPSL-CM5A-MR'!$K64,'IPSL-MC5B-LR'!$K64,MIROC5!$K64,'MIROC-ESM'!$K64,'MIROC-ESM-CHEM'!$K64,'MRI-CGCM3'!$K64,'NorESM1-M'!$K64)</f>
        <v>109.7539245</v>
      </c>
      <c r="O65" s="10">
        <f>MIN('bcc-csm-1'!$L64,'bcc-csm1-1-m'!$L64,'BNU-ESM'!$L64,CanESM2!$L64,CCSM4!$L64,'CNRM-CM5'!$L64,'CSIRO-Mk3-6-0'!$L64,'GFDL-ESM2M'!$L64,'GFDL-ESM2G'!$L64,'HadGEM2-ES'!$L64,'HadGEM2-CC'!$L64,inmcm4!$L64,'IPSL-CM5A-LR'!$L64,'IPSL-CM5A-MR'!$L64,'IPSL-MC5B-LR'!$L64,MIROC5!$L64,'MIROC-ESM'!$L64,'MIROC-ESM-CHEM'!$L64,'MRI-CGCM3'!$L64,'NorESM1-M'!$L64)</f>
        <v>26.346316810000001</v>
      </c>
      <c r="P65" s="51">
        <f>MIN('bcc-csm-1'!$M64,'bcc-csm1-1-m'!$M64,'BNU-ESM'!$M64,CanESM2!$M64,CCSM4!$M64,'CNRM-CM5'!$M64,'CSIRO-Mk3-6-0'!$M64,'GFDL-ESM2M'!$M64,'GFDL-ESM2G'!$M64,'HadGEM2-ES'!$M64,'HadGEM2-CC'!$M64,inmcm4!$M64,'IPSL-CM5A-LR'!$M64,'IPSL-CM5A-MR'!$M64,'IPSL-MC5B-LR'!$M64,MIROC5!$M64,'MIROC-ESM'!$M64,'MIROC-ESM-CHEM'!$M64,'MRI-CGCM3'!$M64,'NorESM1-M'!$M64)</f>
        <v>5.8557567059999999E-3</v>
      </c>
      <c r="Q65" s="10">
        <f>MAX('bcc-csm-1'!$H64,'bcc-csm1-1-m'!$H64,'BNU-ESM'!$H64,CanESM2!$H64,CCSM4!$H64,'CNRM-CM5'!$H64,'CSIRO-Mk3-6-0'!$H64,'GFDL-ESM2M'!$H64,'GFDL-ESM2G'!$H64,'HadGEM2-ES'!$H64,'HadGEM2-CC'!$H64,inmcm4!$H64,'IPSL-CM5A-LR'!$H64,'IPSL-CM5A-MR'!$H64,'IPSL-MC5B-LR'!$H64,MIROC5!$H64,'MIROC-ESM'!$H64,'MIROC-ESM-CHEM'!$H64,'MRI-CGCM3'!$H64,'NorESM1-M'!$H64)</f>
        <v>333.8796992</v>
      </c>
      <c r="R65" s="10">
        <f>MAX('bcc-csm-1'!$I64,'bcc-csm1-1-m'!$I64,'BNU-ESM'!$I64,CanESM2!$I64,CCSM4!$I64,'CNRM-CM5'!$I64,'CSIRO-Mk3-6-0'!$I64,'GFDL-ESM2M'!$I64,'GFDL-ESM2G'!$I64,'HadGEM2-ES'!$I64,'HadGEM2-CC'!$I64,inmcm4!$I64,'IPSL-CM5A-LR'!$I64,'IPSL-CM5A-MR'!$I64,'IPSL-MC5B-LR'!$I64,MIROC5!$I64,'MIROC-ESM'!$I64,'MIROC-ESM-CHEM'!$I64,'MRI-CGCM3'!$I64,'NorESM1-M'!$I64)</f>
        <v>125.41358630000001</v>
      </c>
      <c r="S65" s="51">
        <f>MAX('bcc-csm-1'!$J64,'bcc-csm1-1-m'!$J64,'BNU-ESM'!$J64,CanESM2!$J64,CCSM4!$J64,'CNRM-CM5'!$J64,'CSIRO-Mk3-6-0'!$J64,'GFDL-ESM2M'!$J64,'GFDL-ESM2G'!$J64,'HadGEM2-ES'!$J64,'HadGEM2-CC'!$J64,inmcm4!$J64,'IPSL-CM5A-LR'!$J64,'IPSL-CM5A-MR'!$J64,'IPSL-MC5B-LR'!$J64,MIROC5!$J64,'MIROC-ESM'!$J64,'MIROC-ESM-CHEM'!$J64,'MRI-CGCM3'!$J64,'NorESM1-M'!$J64)</f>
        <v>0.23664157969999999</v>
      </c>
      <c r="T65" s="10">
        <f>MAX('bcc-csm-1'!$K64,'bcc-csm1-1-m'!$K64,'BNU-ESM'!$K64,CanESM2!$K64,CCSM4!$K64,'CNRM-CM5'!$K64,'CSIRO-Mk3-6-0'!$K64,'GFDL-ESM2M'!$K64,'GFDL-ESM2G'!$K64,'HadGEM2-ES'!$K64,'HadGEM2-CC'!$K64,inmcm4!$K64,'IPSL-CM5A-LR'!$K64,'IPSL-CM5A-MR'!$K64,'IPSL-MC5B-LR'!$K64,MIROC5!$K64,'MIROC-ESM'!$K64,'MIROC-ESM-CHEM'!$K64,'MRI-CGCM3'!$K64,'NorESM1-M'!$K64)</f>
        <v>520.81370360000005</v>
      </c>
      <c r="U65" s="10">
        <f>MAX('bcc-csm-1'!$L64,'bcc-csm1-1-m'!$L64,'BNU-ESM'!$L64,CanESM2!$L64,CCSM4!$L64,'CNRM-CM5'!$L64,'CSIRO-Mk3-6-0'!$L64,'GFDL-ESM2M'!$L64,'GFDL-ESM2G'!$L64,'HadGEM2-ES'!$L64,'HadGEM2-CC'!$L64,inmcm4!$L64,'IPSL-CM5A-LR'!$L64,'IPSL-CM5A-MR'!$L64,'IPSL-MC5B-LR'!$L64,MIROC5!$L64,'MIROC-ESM'!$L64,'MIROC-ESM-CHEM'!$L64,'MRI-CGCM3'!$L64,'NorESM1-M'!$L64)</f>
        <v>209.16882559999999</v>
      </c>
      <c r="V65" s="51">
        <f>MAX('bcc-csm-1'!$M64,'bcc-csm1-1-m'!$M64,'BNU-ESM'!$M64,CanESM2!$M64,CCSM4!$M64,'CNRM-CM5'!$M64,'CSIRO-Mk3-6-0'!$M64,'GFDL-ESM2M'!$M64,'GFDL-ESM2G'!$M64,'HadGEM2-ES'!$M64,'HadGEM2-CC'!$M64,inmcm4!$M64,'IPSL-CM5A-LR'!$M64,'IPSL-CM5A-MR'!$M64,'IPSL-MC5B-LR'!$M64,MIROC5!$M64,'MIROC-ESM'!$M64,'MIROC-ESM-CHEM'!$M64,'MRI-CGCM3'!$M64,'NorESM1-M'!$M64)</f>
        <v>0.38168109709999998</v>
      </c>
      <c r="W65" s="10">
        <f>STDEV('bcc-csm-1'!$H64,'bcc-csm1-1-m'!$H64,'BNU-ESM'!$H64,CanESM2!$H64,CCSM4!$H64,'CNRM-CM5'!$H64,'CSIRO-Mk3-6-0'!$H64,'GFDL-ESM2M'!$H64,'GFDL-ESM2G'!$H64,'HadGEM2-ES'!$H64,'HadGEM2-CC'!$H64,inmcm4!$H64,'IPSL-CM5A-LR'!$H64,'IPSL-CM5A-MR'!$H64,'IPSL-MC5B-LR'!$H64,MIROC5!$H64,'MIROC-ESM'!$H64,'MIROC-ESM-CHEM'!$H64,'MRI-CGCM3'!$H64,'NorESM1-M'!$H64)</f>
        <v>76.309276782083145</v>
      </c>
      <c r="X65" s="10">
        <f>STDEV('bcc-csm-1'!$I64,'bcc-csm1-1-m'!$I64,'BNU-ESM'!$I64,CanESM2!$I64,CCSM4!$I64,'CNRM-CM5'!$I64,'CSIRO-Mk3-6-0'!$I64,'GFDL-ESM2M'!$I64,'GFDL-ESM2G'!$I64,'HadGEM2-ES'!$I64,'HadGEM2-CC'!$I64,inmcm4!$I64,'IPSL-CM5A-LR'!$I64,'IPSL-CM5A-MR'!$I64,'IPSL-MC5B-LR'!$I64,MIROC5!$I64,'MIROC-ESM'!$I64,'MIROC-ESM-CHEM'!$I64,'MRI-CGCM3'!$I64,'NorESM1-M'!$I64)</f>
        <v>32.555855229170078</v>
      </c>
      <c r="Y65" s="51">
        <f>STDEV('bcc-csm-1'!$J64,'bcc-csm1-1-m'!$J64,'BNU-ESM'!$J64,CanESM2!$J64,CCSM4!$J64,'CNRM-CM5'!$J64,'CSIRO-Mk3-6-0'!$J64,'GFDL-ESM2M'!$J64,'GFDL-ESM2G'!$J64,'HadGEM2-ES'!$J64,'HadGEM2-CC'!$J64,inmcm4!$J64,'IPSL-CM5A-LR'!$J64,'IPSL-CM5A-MR'!$J64,'IPSL-MC5B-LR'!$J64,MIROC5!$J64,'MIROC-ESM'!$J64,'MIROC-ESM-CHEM'!$J64,'MRI-CGCM3'!$J64,'NorESM1-M'!$J64)</f>
        <v>7.2472505400272502E-2</v>
      </c>
      <c r="Z65" s="10">
        <f>STDEV('bcc-csm-1'!$K64,'bcc-csm1-1-m'!$K64,'BNU-ESM'!$K64,CanESM2!$K64,CCSM4!$K64,'CNRM-CM5'!$K64,'CSIRO-Mk3-6-0'!$K64,'GFDL-ESM2M'!$K64,'GFDL-ESM2G'!$K64,'HadGEM2-ES'!$K64,'HadGEM2-CC'!$K64,inmcm4!$K64,'IPSL-CM5A-LR'!$K64,'IPSL-CM5A-MR'!$K64,'IPSL-MC5B-LR'!$K64,MIROC5!$K64,'MIROC-ESM'!$K64,'MIROC-ESM-CHEM'!$K64,'MRI-CGCM3'!$K64,'NorESM1-M'!$K64)</f>
        <v>124.8860286660488</v>
      </c>
      <c r="AA65" s="10">
        <f>STDEV('bcc-csm-1'!$L64,'bcc-csm1-1-m'!$L64,'BNU-ESM'!$L64,CanESM2!$L64,CCSM4!$L64,'CNRM-CM5'!$L64,'CSIRO-Mk3-6-0'!$L64,'GFDL-ESM2M'!$L64,'GFDL-ESM2G'!$L64,'HadGEM2-ES'!$L64,'HadGEM2-CC'!$L64,inmcm4!$L64,'IPSL-CM5A-LR'!$L64,'IPSL-CM5A-MR'!$L64,'IPSL-MC5B-LR'!$L64,MIROC5!$L64,'MIROC-ESM'!$L64,'MIROC-ESM-CHEM'!$L64,'MRI-CGCM3'!$L64,'NorESM1-M'!$L64)</f>
        <v>59.936771535317966</v>
      </c>
      <c r="AB65" s="51">
        <f>STDEV('bcc-csm-1'!$M64,'bcc-csm1-1-m'!$M64,'BNU-ESM'!$M64,CanESM2!$M64,CCSM4!$M64,'CNRM-CM5'!$M64,'CSIRO-Mk3-6-0'!$M64,'GFDL-ESM2M'!$M64,'GFDL-ESM2G'!$M64,'HadGEM2-ES'!$M64,'HadGEM2-CC'!$M64,inmcm4!$M64,'IPSL-CM5A-LR'!$M64,'IPSL-CM5A-MR'!$M64,'IPSL-MC5B-LR'!$M64,MIROC5!$M64,'MIROC-ESM'!$M64,'MIROC-ESM-CHEM'!$M64,'MRI-CGCM3'!$M64,'NorESM1-M'!$M64)</f>
        <v>0.11387604710076975</v>
      </c>
      <c r="AC65" s="10">
        <f t="shared" ref="AC65:AH65" si="144">E65-(3*W65)</f>
        <v>-28.456770969749442</v>
      </c>
      <c r="AD65" s="10">
        <f t="shared" si="144"/>
        <v>-31.275501502510224</v>
      </c>
      <c r="AE65" s="51">
        <f t="shared" si="144"/>
        <v>-0.12273823730781752</v>
      </c>
      <c r="AF65" s="10">
        <f t="shared" si="144"/>
        <v>-37.346644823146335</v>
      </c>
      <c r="AG65" s="10">
        <f t="shared" si="144"/>
        <v>-53.263873726953875</v>
      </c>
      <c r="AH65" s="54">
        <f t="shared" si="144"/>
        <v>-0.15185624347850921</v>
      </c>
      <c r="AI65" s="10">
        <f t="shared" ref="AI65:AN65" si="145">E65+(3*W65)</f>
        <v>429.39888972274946</v>
      </c>
      <c r="AJ65" s="10">
        <f t="shared" si="145"/>
        <v>164.05962987251024</v>
      </c>
      <c r="AK65" s="54">
        <f t="shared" si="145"/>
        <v>0.31209679509381749</v>
      </c>
      <c r="AL65" s="10">
        <f t="shared" si="145"/>
        <v>711.9695271731465</v>
      </c>
      <c r="AM65" s="10">
        <f t="shared" si="145"/>
        <v>306.35675548495391</v>
      </c>
      <c r="AN65" s="54">
        <f t="shared" si="145"/>
        <v>0.53140003912610922</v>
      </c>
      <c r="AO65" s="10">
        <f>AVERAGE('bcc-csm-1'!$E64,'bcc-csm1-1-m'!$E64,'BNU-ESM'!$E64,CanESM2!$E64,CCSM4!$E64,'CNRM-CM5'!$E64,'CSIRO-Mk3-6-0'!$E64,'GFDL-ESM2M'!$E64,'GFDL-ESM2G'!$E64,'HadGEM2-ES'!$E64,'HadGEM2-CC'!$E64,inmcm4!$E64,'IPSL-CM5A-LR'!$E64,'IPSL-CM5A-MR'!$E64,'IPSL-MC5B-LR'!$E64,MIROC5!$E64,'MIROC-ESM'!$E64,'MIROC-ESM-CHEM'!$E64,'MRI-CGCM3'!$E64,'NorESM1-M'!$E64)</f>
        <v>1716.4876805500001</v>
      </c>
      <c r="AP65" s="10">
        <f>AVERAGE('bcc-csm-1'!$F64,'bcc-csm1-1-m'!$F64,'BNU-ESM'!$F64,CanESM2!$F64,CCSM4!$F64,'CNRM-CM5'!$F64,'CSIRO-Mk3-6-0'!$F64,'GFDL-ESM2M'!$F64,'GFDL-ESM2G'!$F64,'HadGEM2-ES'!$F64,'HadGEM2-CC'!$F64,inmcm4!$F64,'IPSL-CM5A-LR'!$F64,'IPSL-CM5A-MR'!$F64,'IPSL-MC5B-LR'!$F64,MIROC5!$F64,'MIROC-ESM'!$F64,'MIROC-ESM-CHEM'!$F64,'MRI-CGCM3'!$F64,'NorESM1-M'!$F64)</f>
        <v>116.48253933400001</v>
      </c>
      <c r="AQ65" s="17">
        <f>AVERAGE('bcc-csm-1'!$G64,'bcc-csm1-1-m'!$G64,'BNU-ESM'!$G64,CanESM2!$G64,CCSM4!$G64,'CNRM-CM5'!$G64,'CSIRO-Mk3-6-0'!$G64,'GFDL-ESM2M'!$G64,'GFDL-ESM2G'!$G64,'HadGEM2-ES'!$G64,'HadGEM2-CC'!$G64,inmcm4!$G64,'IPSL-CM5A-LR'!$G64,'IPSL-CM5A-MR'!$G64,'IPSL-MC5B-LR'!$G64,MIROC5!$G64,'MIROC-ESM'!$G64,'MIROC-ESM-CHEM'!$G64,'MRI-CGCM3'!$G64,'NorESM1-M'!$G64)</f>
        <v>0.89259756839500015</v>
      </c>
      <c r="AR65" s="58">
        <f t="shared" si="82"/>
        <v>0.11679143500305501</v>
      </c>
      <c r="AS65" s="56">
        <f t="shared" si="83"/>
        <v>0.56997438899085606</v>
      </c>
      <c r="AT65" s="60">
        <f t="shared" si="84"/>
        <v>0.10607162986478322</v>
      </c>
      <c r="AU65" s="56">
        <f t="shared" si="85"/>
        <v>0.19651259079640943</v>
      </c>
      <c r="AV65" s="56">
        <f t="shared" si="86"/>
        <v>1.0863983701123046</v>
      </c>
      <c r="AW65" s="60">
        <f t="shared" si="87"/>
        <v>0.21260633519877625</v>
      </c>
    </row>
    <row r="66" spans="1:49" ht="12.75" x14ac:dyDescent="0.35">
      <c r="A66" s="7" t="str">
        <f>IF(AND(B66='bcc-csm-1'!C65, B66='bcc-csm1-1-m'!C65,B66='BNU-ESM'!C65, B66=CanESM2!C65, B66=CCSM4!C65, B66='CNRM-CM5'!C65, B66='CSIRO-Mk3-6-0'!C65, B66='GFDL-ESM2M'!C65, B66='GFDL-ESM2G'!C65, B66='HadGEM2-ES'!C65, B66='HadGEM2-CC'!C65, B66=inmcm4!C65, B66='IPSL-CM5A-LR'!C65, B66='IPSL-CM5A-MR'!C65, B66='IPSL-MC5B-LR'!C65, B66=MIROC5!C65, B66='MIROC-ESM'!C65, B66='MIROC-ESM-CHEM'!C65, B66='MRI-CGCM3'!C65, B66='NorESM1-M'!C65), "Yes", "No")</f>
        <v>Yes</v>
      </c>
      <c r="B66" s="7">
        <v>27123</v>
      </c>
      <c r="C66" s="7" t="str">
        <f>VLOOKUP(B66, 'County name'!$A$2:$B$89, 2, FALSE)</f>
        <v>Ramsey</v>
      </c>
      <c r="D66" s="8" t="s">
        <v>97</v>
      </c>
      <c r="E66" s="10">
        <f>AVERAGE('bcc-csm-1'!$H65,'bcc-csm1-1-m'!$H65,'BNU-ESM'!$H65,CanESM2!$H65,CCSM4!$H65,'CNRM-CM5'!$H65,'CSIRO-Mk3-6-0'!$H65,'GFDL-ESM2M'!$H65,'GFDL-ESM2G'!$H65,'HadGEM2-ES'!$H65,'HadGEM2-CC'!$H65,inmcm4!$H65,'IPSL-CM5A-LR'!$H65,'IPSL-CM5A-MR'!$H65,'IPSL-MC5B-LR'!$H65,MIROC5!$H65,'MIROC-ESM'!$H65,'MIROC-ESM-CHEM'!$H65,'MRI-CGCM3'!$H65,'NorESM1-M'!$H65)</f>
        <v>216.23958640450002</v>
      </c>
      <c r="F66" s="10">
        <f>AVERAGE('bcc-csm-1'!$I65,'bcc-csm1-1-m'!$I65,'BNU-ESM'!$I65,CanESM2!$I65,CCSM4!$I65,'CNRM-CM5'!$I65,'CSIRO-Mk3-6-0'!$I65,'GFDL-ESM2M'!$I65,'GFDL-ESM2G'!$I65,'HadGEM2-ES'!$I65,'HadGEM2-CC'!$I65,inmcm4!$I65,'IPSL-CM5A-LR'!$I65,'IPSL-CM5A-MR'!$I65,'IPSL-MC5B-LR'!$I65,MIROC5!$I65,'MIROC-ESM'!$I65,'MIROC-ESM-CHEM'!$I65,'MRI-CGCM3'!$I65,'NorESM1-M'!$I65)</f>
        <v>81.269794374500009</v>
      </c>
      <c r="G66" s="51">
        <f>AVERAGE('bcc-csm-1'!$J65,'bcc-csm1-1-m'!$J65,'BNU-ESM'!$J65,CanESM2!$J65,CCSM4!$J65,'CNRM-CM5'!$J65,'CSIRO-Mk3-6-0'!$J65,'GFDL-ESM2M'!$J65,'GFDL-ESM2G'!$J65,'HadGEM2-ES'!$J65,'HadGEM2-CC'!$J65,inmcm4!$J65,'IPSL-CM5A-LR'!$J65,'IPSL-CM5A-MR'!$J65,'IPSL-MC5B-LR'!$J65,MIROC5!$J65,'MIROC-ESM'!$J65,'MIROC-ESM-CHEM'!$J65,'MRI-CGCM3'!$J65,'NorESM1-M'!$J65)</f>
        <v>0.11029993633499999</v>
      </c>
      <c r="H66" s="10">
        <f>AVERAGE('bcc-csm-1'!$K65,'bcc-csm1-1-m'!$K65,'BNU-ESM'!$K65,CanESM2!$K65,CCSM4!$K65,'CNRM-CM5'!$K65,'CSIRO-Mk3-6-0'!$K65,'GFDL-ESM2M'!$K65,'GFDL-ESM2G'!$K65,'HadGEM2-ES'!$K65,'HadGEM2-CC'!$K65,inmcm4!$K65,'IPSL-CM5A-LR'!$K65,'IPSL-CM5A-MR'!$K65,'IPSL-MC5B-LR'!$K65,MIROC5!$K65,'MIROC-ESM'!$K65,'MIROC-ESM-CHEM'!$K65,'MRI-CGCM3'!$K65,'NorESM1-M'!$K65)</f>
        <v>349.490982465</v>
      </c>
      <c r="I66" s="10">
        <f>AVERAGE('bcc-csm-1'!$L65,'bcc-csm1-1-m'!$L65,'BNU-ESM'!$L65,CanESM2!$L65,CCSM4!$L65,'CNRM-CM5'!$L65,'CSIRO-Mk3-6-0'!$L65,'GFDL-ESM2M'!$L65,'GFDL-ESM2G'!$L65,'HadGEM2-ES'!$L65,'HadGEM2-CC'!$L65,inmcm4!$L65,'IPSL-CM5A-LR'!$L65,'IPSL-CM5A-MR'!$L65,'IPSL-MC5B-LR'!$L65,MIROC5!$L65,'MIROC-ESM'!$L65,'MIROC-ESM-CHEM'!$L65,'MRI-CGCM3'!$L65,'NorESM1-M'!$L65)</f>
        <v>147.9563202965</v>
      </c>
      <c r="J66" s="51">
        <f>AVERAGE('bcc-csm-1'!$M65,'bcc-csm1-1-m'!$M65,'BNU-ESM'!$M65,CanESM2!$M65,CCSM4!$M65,'CNRM-CM5'!$M65,'CSIRO-Mk3-6-0'!$M65,'GFDL-ESM2M'!$M65,'GFDL-ESM2G'!$M65,'HadGEM2-ES'!$M65,'HadGEM2-CC'!$M65,inmcm4!$M65,'IPSL-CM5A-LR'!$M65,'IPSL-CM5A-MR'!$M65,'IPSL-MC5B-LR'!$M65,MIROC5!$M65,'MIROC-ESM'!$M65,'MIROC-ESM-CHEM'!$M65,'MRI-CGCM3'!$M65,'NorESM1-M'!$M65)</f>
        <v>0.20023838019029999</v>
      </c>
      <c r="K66" s="10">
        <f>MIN('bcc-csm-1'!$H65,'bcc-csm1-1-m'!$H65,'BNU-ESM'!$H65,CanESM2!$H65,CCSM4!$H65,'CNRM-CM5'!$H65,'CSIRO-Mk3-6-0'!$H65,'GFDL-ESM2M'!$H65,'GFDL-ESM2G'!$H65,'HadGEM2-ES'!$H65,'HadGEM2-CC'!$H65,inmcm4!$H65,'IPSL-CM5A-LR'!$H65,'IPSL-CM5A-MR'!$H65,'IPSL-MC5B-LR'!$H65,MIROC5!$H65,'MIROC-ESM'!$H65,'MIROC-ESM-CHEM'!$H65,'MRI-CGCM3'!$H65,'NorESM1-M'!$H65)</f>
        <v>54.203771340000003</v>
      </c>
      <c r="L66" s="10">
        <f>MIN('bcc-csm-1'!$I65,'bcc-csm1-1-m'!$I65,'BNU-ESM'!$I65,CanESM2!$I65,CCSM4!$I65,'CNRM-CM5'!$I65,'CSIRO-Mk3-6-0'!$I65,'GFDL-ESM2M'!$I65,'GFDL-ESM2G'!$I65,'HadGEM2-ES'!$I65,'HadGEM2-CC'!$I65,inmcm4!$I65,'IPSL-CM5A-LR'!$I65,'IPSL-CM5A-MR'!$I65,'IPSL-MC5B-LR'!$I65,MIROC5!$I65,'MIROC-ESM'!$I65,'MIROC-ESM-CHEM'!$I65,'MRI-CGCM3'!$I65,'NorESM1-M'!$I65)</f>
        <v>-13.697984119999999</v>
      </c>
      <c r="M66" s="51">
        <f>MIN('bcc-csm-1'!$J65,'bcc-csm1-1-m'!$J65,'BNU-ESM'!$J65,CanESM2!$J65,CCSM4!$J65,'CNRM-CM5'!$J65,'CSIRO-Mk3-6-0'!$J65,'GFDL-ESM2M'!$J65,'GFDL-ESM2G'!$J65,'HadGEM2-ES'!$J65,'HadGEM2-CC'!$J65,inmcm4!$J65,'IPSL-CM5A-LR'!$J65,'IPSL-CM5A-MR'!$J65,'IPSL-MC5B-LR'!$J65,MIROC5!$J65,'MIROC-ESM'!$J65,'MIROC-ESM-CHEM'!$J65,'MRI-CGCM3'!$J65,'NorESM1-M'!$J65)</f>
        <v>-5.4795631740000003E-2</v>
      </c>
      <c r="N66" s="10">
        <f>MIN('bcc-csm-1'!$K65,'bcc-csm1-1-m'!$K65,'BNU-ESM'!$K65,CanESM2!$K65,CCSM4!$K65,'CNRM-CM5'!$K65,'CSIRO-Mk3-6-0'!$K65,'GFDL-ESM2M'!$K65,'GFDL-ESM2G'!$K65,'HadGEM2-ES'!$K65,'HadGEM2-CC'!$K65,inmcm4!$K65,'IPSL-CM5A-LR'!$K65,'IPSL-CM5A-MR'!$K65,'IPSL-MC5B-LR'!$K65,MIROC5!$K65,'MIROC-ESM'!$K65,'MIROC-ESM-CHEM'!$K65,'MRI-CGCM3'!$K65,'NorESM1-M'!$K65)</f>
        <v>129.59885270000001</v>
      </c>
      <c r="O66" s="10">
        <f>MIN('bcc-csm-1'!$L65,'bcc-csm1-1-m'!$L65,'BNU-ESM'!$L65,CanESM2!$L65,CCSM4!$L65,'CNRM-CM5'!$L65,'CSIRO-Mk3-6-0'!$L65,'GFDL-ESM2M'!$L65,'GFDL-ESM2G'!$L65,'HadGEM2-ES'!$L65,'HadGEM2-CC'!$L65,inmcm4!$L65,'IPSL-CM5A-LR'!$L65,'IPSL-CM5A-MR'!$L65,'IPSL-MC5B-LR'!$L65,MIROC5!$L65,'MIROC-ESM'!$L65,'MIROC-ESM-CHEM'!$L65,'MRI-CGCM3'!$L65,'NorESM1-M'!$L65)</f>
        <v>21.108895159999999</v>
      </c>
      <c r="P66" s="51">
        <f>MIN('bcc-csm-1'!$M65,'bcc-csm1-1-m'!$M65,'BNU-ESM'!$M65,CanESM2!$M65,CCSM4!$M65,'CNRM-CM5'!$M65,'CSIRO-Mk3-6-0'!$M65,'GFDL-ESM2M'!$M65,'GFDL-ESM2G'!$M65,'HadGEM2-ES'!$M65,'HadGEM2-CC'!$M65,inmcm4!$M65,'IPSL-CM5A-LR'!$M65,'IPSL-CM5A-MR'!$M65,'IPSL-MC5B-LR'!$M65,MIROC5!$M65,'MIROC-ESM'!$M65,'MIROC-ESM-CHEM'!$M65,'MRI-CGCM3'!$M65,'NorESM1-M'!$M65)</f>
        <v>7.9149406959999995E-3</v>
      </c>
      <c r="Q66" s="10">
        <f>MAX('bcc-csm-1'!$H65,'bcc-csm1-1-m'!$H65,'BNU-ESM'!$H65,CanESM2!$H65,CCSM4!$H65,'CNRM-CM5'!$H65,'CSIRO-Mk3-6-0'!$H65,'GFDL-ESM2M'!$H65,'GFDL-ESM2G'!$H65,'HadGEM2-ES'!$H65,'HadGEM2-CC'!$H65,inmcm4!$H65,'IPSL-CM5A-LR'!$H65,'IPSL-CM5A-MR'!$H65,'IPSL-MC5B-LR'!$H65,MIROC5!$H65,'MIROC-ESM'!$H65,'MIROC-ESM-CHEM'!$H65,'MRI-CGCM3'!$H65,'NorESM1-M'!$H65)</f>
        <v>347.99196640000002</v>
      </c>
      <c r="R66" s="10">
        <f>MAX('bcc-csm-1'!$I65,'bcc-csm1-1-m'!$I65,'BNU-ESM'!$I65,CanESM2!$I65,CCSM4!$I65,'CNRM-CM5'!$I65,'CSIRO-Mk3-6-0'!$I65,'GFDL-ESM2M'!$I65,'GFDL-ESM2G'!$I65,'HadGEM2-ES'!$I65,'HadGEM2-CC'!$I65,inmcm4!$I65,'IPSL-CM5A-LR'!$I65,'IPSL-CM5A-MR'!$I65,'IPSL-MC5B-LR'!$I65,MIROC5!$I65,'MIROC-ESM'!$I65,'MIROC-ESM-CHEM'!$I65,'MRI-CGCM3'!$I65,'NorESM1-M'!$I65)</f>
        <v>146.33025499999999</v>
      </c>
      <c r="S66" s="51">
        <f>MAX('bcc-csm-1'!$J65,'bcc-csm1-1-m'!$J65,'BNU-ESM'!$J65,CanESM2!$J65,CCSM4!$J65,'CNRM-CM5'!$J65,'CSIRO-Mk3-6-0'!$J65,'GFDL-ESM2M'!$J65,'GFDL-ESM2G'!$J65,'HadGEM2-ES'!$J65,'HadGEM2-CC'!$J65,inmcm4!$J65,'IPSL-CM5A-LR'!$J65,'IPSL-CM5A-MR'!$J65,'IPSL-MC5B-LR'!$J65,MIROC5!$J65,'MIROC-ESM'!$J65,'MIROC-ESM-CHEM'!$J65,'MRI-CGCM3'!$J65,'NorESM1-M'!$J65)</f>
        <v>0.25213757850000001</v>
      </c>
      <c r="T66" s="10">
        <f>MAX('bcc-csm-1'!$K65,'bcc-csm1-1-m'!$K65,'BNU-ESM'!$K65,CanESM2!$K65,CCSM4!$K65,'CNRM-CM5'!$K65,'CSIRO-Mk3-6-0'!$K65,'GFDL-ESM2M'!$K65,'GFDL-ESM2G'!$K65,'HadGEM2-ES'!$K65,'HadGEM2-CC'!$K65,inmcm4!$K65,'IPSL-CM5A-LR'!$K65,'IPSL-CM5A-MR'!$K65,'IPSL-MC5B-LR'!$K65,MIROC5!$K65,'MIROC-ESM'!$K65,'MIROC-ESM-CHEM'!$K65,'MRI-CGCM3'!$K65,'NorESM1-M'!$K65)</f>
        <v>560.65882899999997</v>
      </c>
      <c r="U66" s="10">
        <f>MAX('bcc-csm-1'!$L65,'bcc-csm1-1-m'!$L65,'BNU-ESM'!$L65,CanESM2!$L65,CCSM4!$L65,'CNRM-CM5'!$L65,'CSIRO-Mk3-6-0'!$L65,'GFDL-ESM2M'!$L65,'GFDL-ESM2G'!$L65,'HadGEM2-ES'!$L65,'HadGEM2-CC'!$L65,inmcm4!$L65,'IPSL-CM5A-LR'!$L65,'IPSL-CM5A-MR'!$L65,'IPSL-MC5B-LR'!$L65,MIROC5!$L65,'MIROC-ESM'!$L65,'MIROC-ESM-CHEM'!$L65,'MRI-CGCM3'!$L65,'NorESM1-M'!$L65)</f>
        <v>264.55047500000001</v>
      </c>
      <c r="V66" s="51">
        <f>MAX('bcc-csm-1'!$M65,'bcc-csm1-1-m'!$M65,'BNU-ESM'!$M65,CanESM2!$M65,CCSM4!$M65,'CNRM-CM5'!$M65,'CSIRO-Mk3-6-0'!$M65,'GFDL-ESM2M'!$M65,'GFDL-ESM2G'!$M65,'HadGEM2-ES'!$M65,'HadGEM2-CC'!$M65,inmcm4!$M65,'IPSL-CM5A-LR'!$M65,'IPSL-CM5A-MR'!$M65,'IPSL-MC5B-LR'!$M65,MIROC5!$M65,'MIROC-ESM'!$M65,'MIROC-ESM-CHEM'!$M65,'MRI-CGCM3'!$M65,'NorESM1-M'!$M65)</f>
        <v>0.43669149950000002</v>
      </c>
      <c r="W66" s="10">
        <f>STDEV('bcc-csm-1'!$H65,'bcc-csm1-1-m'!$H65,'BNU-ESM'!$H65,CanESM2!$H65,CCSM4!$H65,'CNRM-CM5'!$H65,'CSIRO-Mk3-6-0'!$H65,'GFDL-ESM2M'!$H65,'GFDL-ESM2G'!$H65,'HadGEM2-ES'!$H65,'HadGEM2-CC'!$H65,inmcm4!$H65,'IPSL-CM5A-LR'!$H65,'IPSL-CM5A-MR'!$H65,'IPSL-MC5B-LR'!$H65,MIROC5!$H65,'MIROC-ESM'!$H65,'MIROC-ESM-CHEM'!$H65,'MRI-CGCM3'!$H65,'NorESM1-M'!$H65)</f>
        <v>80.277308422615789</v>
      </c>
      <c r="X66" s="10">
        <f>STDEV('bcc-csm-1'!$I65,'bcc-csm1-1-m'!$I65,'BNU-ESM'!$I65,CanESM2!$I65,CCSM4!$I65,'CNRM-CM5'!$I65,'CSIRO-Mk3-6-0'!$I65,'GFDL-ESM2M'!$I65,'GFDL-ESM2G'!$I65,'HadGEM2-ES'!$I65,'HadGEM2-CC'!$I65,inmcm4!$I65,'IPSL-CM5A-LR'!$I65,'IPSL-CM5A-MR'!$I65,'IPSL-MC5B-LR'!$I65,MIROC5!$I65,'MIROC-ESM'!$I65,'MIROC-ESM-CHEM'!$I65,'MRI-CGCM3'!$I65,'NorESM1-M'!$I65)</f>
        <v>39.445846907568793</v>
      </c>
      <c r="Y66" s="51">
        <f>STDEV('bcc-csm-1'!$J65,'bcc-csm1-1-m'!$J65,'BNU-ESM'!$J65,CanESM2!$J65,CCSM4!$J65,'CNRM-CM5'!$J65,'CSIRO-Mk3-6-0'!$J65,'GFDL-ESM2M'!$J65,'GFDL-ESM2G'!$J65,'HadGEM2-ES'!$J65,'HadGEM2-CC'!$J65,inmcm4!$J65,'IPSL-CM5A-LR'!$J65,'IPSL-CM5A-MR'!$J65,'IPSL-MC5B-LR'!$J65,MIROC5!$J65,'MIROC-ESM'!$J65,'MIROC-ESM-CHEM'!$J65,'MRI-CGCM3'!$J65,'NorESM1-M'!$J65)</f>
        <v>7.1661381564801424E-2</v>
      </c>
      <c r="Z66" s="10">
        <f>STDEV('bcc-csm-1'!$K65,'bcc-csm1-1-m'!$K65,'BNU-ESM'!$K65,CanESM2!$K65,CCSM4!$K65,'CNRM-CM5'!$K65,'CSIRO-Mk3-6-0'!$K65,'GFDL-ESM2M'!$K65,'GFDL-ESM2G'!$K65,'HadGEM2-ES'!$K65,'HadGEM2-CC'!$K65,inmcm4!$K65,'IPSL-CM5A-LR'!$K65,'IPSL-CM5A-MR'!$K65,'IPSL-MC5B-LR'!$K65,MIROC5!$K65,'MIROC-ESM'!$K65,'MIROC-ESM-CHEM'!$K65,'MRI-CGCM3'!$K65,'NorESM1-M'!$K65)</f>
        <v>132.29351967318311</v>
      </c>
      <c r="AA66" s="10">
        <f>STDEV('bcc-csm-1'!$L65,'bcc-csm1-1-m'!$L65,'BNU-ESM'!$L65,CanESM2!$L65,CCSM4!$L65,'CNRM-CM5'!$L65,'CSIRO-Mk3-6-0'!$L65,'GFDL-ESM2M'!$L65,'GFDL-ESM2G'!$L65,'HadGEM2-ES'!$L65,'HadGEM2-CC'!$L65,inmcm4!$L65,'IPSL-CM5A-LR'!$L65,'IPSL-CM5A-MR'!$L65,'IPSL-MC5B-LR'!$L65,MIROC5!$L65,'MIROC-ESM'!$L65,'MIROC-ESM-CHEM'!$L65,'MRI-CGCM3'!$L65,'NorESM1-M'!$L65)</f>
        <v>76.052797464538173</v>
      </c>
      <c r="AB66" s="51">
        <f>STDEV('bcc-csm-1'!$M65,'bcc-csm1-1-m'!$M65,'BNU-ESM'!$M65,CanESM2!$M65,CCSM4!$M65,'CNRM-CM5'!$M65,'CSIRO-Mk3-6-0'!$M65,'GFDL-ESM2M'!$M65,'GFDL-ESM2G'!$M65,'HadGEM2-ES'!$M65,'HadGEM2-CC'!$M65,inmcm4!$M65,'IPSL-CM5A-LR'!$M65,'IPSL-CM5A-MR'!$M65,'IPSL-MC5B-LR'!$M65,MIROC5!$M65,'MIROC-ESM'!$M65,'MIROC-ESM-CHEM'!$M65,'MRI-CGCM3'!$M65,'NorESM1-M'!$M65)</f>
        <v>0.12277392265105055</v>
      </c>
      <c r="AC66" s="10">
        <f t="shared" ref="AC66:AH66" si="146">E66-(3*W66)</f>
        <v>-24.592338863347351</v>
      </c>
      <c r="AD66" s="10">
        <f t="shared" si="146"/>
        <v>-37.06774634820637</v>
      </c>
      <c r="AE66" s="51">
        <f t="shared" si="146"/>
        <v>-0.10468420835940428</v>
      </c>
      <c r="AF66" s="10">
        <f t="shared" si="146"/>
        <v>-47.389576554549308</v>
      </c>
      <c r="AG66" s="10">
        <f t="shared" si="146"/>
        <v>-80.202072097114524</v>
      </c>
      <c r="AH66" s="54">
        <f t="shared" si="146"/>
        <v>-0.16808338776285164</v>
      </c>
      <c r="AI66" s="10">
        <f t="shared" ref="AI66:AN66" si="147">E66+(3*W66)</f>
        <v>457.07151167234736</v>
      </c>
      <c r="AJ66" s="10">
        <f t="shared" si="147"/>
        <v>199.60733509720637</v>
      </c>
      <c r="AK66" s="54">
        <f t="shared" si="147"/>
        <v>0.32528408102940426</v>
      </c>
      <c r="AL66" s="10">
        <f t="shared" si="147"/>
        <v>746.37154148454931</v>
      </c>
      <c r="AM66" s="10">
        <f t="shared" si="147"/>
        <v>376.11471269011452</v>
      </c>
      <c r="AN66" s="54">
        <f t="shared" si="147"/>
        <v>0.56856014814345168</v>
      </c>
      <c r="AO66" s="10">
        <f>AVERAGE('bcc-csm-1'!$E65,'bcc-csm1-1-m'!$E65,'BNU-ESM'!$E65,CanESM2!$E65,CCSM4!$E65,'CNRM-CM5'!$E65,'CSIRO-Mk3-6-0'!$E65,'GFDL-ESM2M'!$E65,'GFDL-ESM2G'!$E65,'HadGEM2-ES'!$E65,'HadGEM2-CC'!$E65,inmcm4!$E65,'IPSL-CM5A-LR'!$E65,'IPSL-CM5A-MR'!$E65,'IPSL-MC5B-LR'!$E65,MIROC5!$E65,'MIROC-ESM'!$E65,'MIROC-ESM-CHEM'!$E65,'MRI-CGCM3'!$E65,'NorESM1-M'!$E65)</f>
        <v>1901.6743408999998</v>
      </c>
      <c r="AP66" s="10">
        <f>AVERAGE('bcc-csm-1'!$F65,'bcc-csm1-1-m'!$F65,'BNU-ESM'!$F65,CanESM2!$F65,CCSM4!$F65,'CNRM-CM5'!$F65,'CSIRO-Mk3-6-0'!$F65,'GFDL-ESM2M'!$F65,'GFDL-ESM2G'!$F65,'HadGEM2-ES'!$F65,'HadGEM2-CC'!$F65,inmcm4!$F65,'IPSL-CM5A-LR'!$F65,'IPSL-CM5A-MR'!$F65,'IPSL-MC5B-LR'!$F65,MIROC5!$F65,'MIROC-ESM'!$F65,'MIROC-ESM-CHEM'!$F65,'MRI-CGCM3'!$F65,'NorESM1-M'!$F65)</f>
        <v>144.90662783499999</v>
      </c>
      <c r="AQ66" s="17">
        <f>AVERAGE('bcc-csm-1'!$G65,'bcc-csm1-1-m'!$G65,'BNU-ESM'!$G65,CanESM2!$G65,CCSM4!$G65,'CNRM-CM5'!$G65,'CSIRO-Mk3-6-0'!$G65,'GFDL-ESM2M'!$G65,'GFDL-ESM2G'!$G65,'HadGEM2-ES'!$G65,'HadGEM2-CC'!$G65,inmcm4!$G65,'IPSL-CM5A-LR'!$G65,'IPSL-CM5A-MR'!$G65,'IPSL-MC5B-LR'!$G65,MIROC5!$G65,'MIROC-ESM'!$G65,'MIROC-ESM-CHEM'!$G65,'MRI-CGCM3'!$G65,'NorESM1-M'!$G65)</f>
        <v>0.98256230770500008</v>
      </c>
      <c r="AR66" s="58">
        <f t="shared" si="82"/>
        <v>0.11371010364590656</v>
      </c>
      <c r="AS66" s="56">
        <f t="shared" si="83"/>
        <v>0.56084249277430587</v>
      </c>
      <c r="AT66" s="60">
        <f t="shared" si="84"/>
        <v>0.11225744715633436</v>
      </c>
      <c r="AU66" s="56">
        <f t="shared" si="85"/>
        <v>0.1837806689338814</v>
      </c>
      <c r="AV66" s="56">
        <f t="shared" si="86"/>
        <v>1.0210459142350106</v>
      </c>
      <c r="AW66" s="60">
        <f t="shared" si="87"/>
        <v>0.20379204313058041</v>
      </c>
    </row>
    <row r="67" spans="1:49" ht="12.75" x14ac:dyDescent="0.35">
      <c r="A67" s="7" t="str">
        <f>IF(AND(B67='bcc-csm-1'!C66, B67='bcc-csm1-1-m'!C66,B67='BNU-ESM'!C66, B67=CanESM2!C66, B67=CCSM4!C66, B67='CNRM-CM5'!C66, B67='CSIRO-Mk3-6-0'!C66, B67='GFDL-ESM2M'!C66, B67='GFDL-ESM2G'!C66, B67='HadGEM2-ES'!C66, B67='HadGEM2-CC'!C66, B67=inmcm4!C66, B67='IPSL-CM5A-LR'!C66, B67='IPSL-CM5A-MR'!C66, B67='IPSL-MC5B-LR'!C66, B67=MIROC5!C66, B67='MIROC-ESM'!C66, B67='MIROC-ESM-CHEM'!C66, B67='MRI-CGCM3'!C66, B67='NorESM1-M'!C66), "Yes", "No")</f>
        <v>Yes</v>
      </c>
      <c r="B67" s="7">
        <v>27125</v>
      </c>
      <c r="C67" s="7" t="str">
        <f>VLOOKUP(B67, 'County name'!$A$2:$B$89, 2, FALSE)</f>
        <v>Red Lake</v>
      </c>
      <c r="D67" s="8" t="s">
        <v>97</v>
      </c>
      <c r="E67" s="10">
        <f>AVERAGE('bcc-csm-1'!$H66,'bcc-csm1-1-m'!$H66,'BNU-ESM'!$H66,CanESM2!$H66,CCSM4!$H66,'CNRM-CM5'!$H66,'CSIRO-Mk3-6-0'!$H66,'GFDL-ESM2M'!$H66,'GFDL-ESM2G'!$H66,'HadGEM2-ES'!$H66,'HadGEM2-CC'!$H66,inmcm4!$H66,'IPSL-CM5A-LR'!$H66,'IPSL-CM5A-MR'!$H66,'IPSL-MC5B-LR'!$H66,MIROC5!$H66,'MIROC-ESM'!$H66,'MIROC-ESM-CHEM'!$H66,'MRI-CGCM3'!$H66,'NorESM1-M'!$H66)</f>
        <v>184.58621165549999</v>
      </c>
      <c r="F67" s="10">
        <f>AVERAGE('bcc-csm-1'!$I66,'bcc-csm1-1-m'!$I66,'BNU-ESM'!$I66,CanESM2!$I66,CCSM4!$I66,'CNRM-CM5'!$I66,'CSIRO-Mk3-6-0'!$I66,'GFDL-ESM2M'!$I66,'GFDL-ESM2G'!$I66,'HadGEM2-ES'!$I66,'HadGEM2-CC'!$I66,inmcm4!$I66,'IPSL-CM5A-LR'!$I66,'IPSL-CM5A-MR'!$I66,'IPSL-MC5B-LR'!$I66,MIROC5!$I66,'MIROC-ESM'!$I66,'MIROC-ESM-CHEM'!$I66,'MRI-CGCM3'!$I66,'NorESM1-M'!$I66)</f>
        <v>49.257113643000004</v>
      </c>
      <c r="G67" s="51">
        <f>AVERAGE('bcc-csm-1'!$J66,'bcc-csm1-1-m'!$J66,'BNU-ESM'!$J66,CanESM2!$J66,CCSM4!$J66,'CNRM-CM5'!$J66,'CSIRO-Mk3-6-0'!$J66,'GFDL-ESM2M'!$J66,'GFDL-ESM2G'!$J66,'HadGEM2-ES'!$J66,'HadGEM2-CC'!$J66,inmcm4!$J66,'IPSL-CM5A-LR'!$J66,'IPSL-CM5A-MR'!$J66,'IPSL-MC5B-LR'!$J66,MIROC5!$J66,'MIROC-ESM'!$J66,'MIROC-ESM-CHEM'!$J66,'MRI-CGCM3'!$J66,'NorESM1-M'!$J66)</f>
        <v>7.9965081164249996E-2</v>
      </c>
      <c r="H67" s="10">
        <f>AVERAGE('bcc-csm-1'!$K66,'bcc-csm1-1-m'!$K66,'BNU-ESM'!$K66,CanESM2!$K66,CCSM4!$K66,'CNRM-CM5'!$K66,'CSIRO-Mk3-6-0'!$K66,'GFDL-ESM2M'!$K66,'GFDL-ESM2G'!$K66,'HadGEM2-ES'!$K66,'HadGEM2-CC'!$K66,inmcm4!$K66,'IPSL-CM5A-LR'!$K66,'IPSL-CM5A-MR'!$K66,'IPSL-MC5B-LR'!$K66,MIROC5!$K66,'MIROC-ESM'!$K66,'MIROC-ESM-CHEM'!$K66,'MRI-CGCM3'!$K66,'NorESM1-M'!$K66)</f>
        <v>311.73365482850005</v>
      </c>
      <c r="I67" s="10">
        <f>AVERAGE('bcc-csm-1'!$L66,'bcc-csm1-1-m'!$L66,'BNU-ESM'!$L66,CanESM2!$L66,CCSM4!$L66,'CNRM-CM5'!$L66,'CSIRO-Mk3-6-0'!$L66,'GFDL-ESM2M'!$L66,'GFDL-ESM2G'!$L66,'HadGEM2-ES'!$L66,'HadGEM2-CC'!$L66,inmcm4!$L66,'IPSL-CM5A-LR'!$L66,'IPSL-CM5A-MR'!$L66,'IPSL-MC5B-LR'!$L66,MIROC5!$L66,'MIROC-ESM'!$L66,'MIROC-ESM-CHEM'!$L66,'MRI-CGCM3'!$L66,'NorESM1-M'!$L66)</f>
        <v>98.520904777949994</v>
      </c>
      <c r="J67" s="51">
        <f>AVERAGE('bcc-csm-1'!$M66,'bcc-csm1-1-m'!$M66,'BNU-ESM'!$M66,CanESM2!$M66,CCSM4!$M66,'CNRM-CM5'!$M66,'CSIRO-Mk3-6-0'!$M66,'GFDL-ESM2M'!$M66,'GFDL-ESM2G'!$M66,'HadGEM2-ES'!$M66,'HadGEM2-CC'!$M66,inmcm4!$M66,'IPSL-CM5A-LR'!$M66,'IPSL-CM5A-MR'!$M66,'IPSL-MC5B-LR'!$M66,MIROC5!$M66,'MIROC-ESM'!$M66,'MIROC-ESM-CHEM'!$M66,'MRI-CGCM3'!$M66,'NorESM1-M'!$M66)</f>
        <v>0.16499859435499997</v>
      </c>
      <c r="K67" s="10">
        <f>MIN('bcc-csm-1'!$H66,'bcc-csm1-1-m'!$H66,'BNU-ESM'!$H66,CanESM2!$H66,CCSM4!$H66,'CNRM-CM5'!$H66,'CSIRO-Mk3-6-0'!$H66,'GFDL-ESM2M'!$H66,'GFDL-ESM2G'!$H66,'HadGEM2-ES'!$H66,'HadGEM2-CC'!$H66,inmcm4!$H66,'IPSL-CM5A-LR'!$H66,'IPSL-CM5A-MR'!$H66,'IPSL-MC5B-LR'!$H66,MIROC5!$H66,'MIROC-ESM'!$H66,'MIROC-ESM-CHEM'!$H66,'MRI-CGCM3'!$H66,'NorESM1-M'!$H66)</f>
        <v>-13.769904779999999</v>
      </c>
      <c r="L67" s="10">
        <f>MIN('bcc-csm-1'!$I66,'bcc-csm1-1-m'!$I66,'BNU-ESM'!$I66,CanESM2!$I66,CCSM4!$I66,'CNRM-CM5'!$I66,'CSIRO-Mk3-6-0'!$I66,'GFDL-ESM2M'!$I66,'GFDL-ESM2G'!$I66,'HadGEM2-ES'!$I66,'HadGEM2-CC'!$I66,inmcm4!$I66,'IPSL-CM5A-LR'!$I66,'IPSL-CM5A-MR'!$I66,'IPSL-MC5B-LR'!$I66,MIROC5!$I66,'MIROC-ESM'!$I66,'MIROC-ESM-CHEM'!$I66,'MRI-CGCM3'!$I66,'NorESM1-M'!$I66)</f>
        <v>-22.117399219999999</v>
      </c>
      <c r="M67" s="51">
        <f>MIN('bcc-csm-1'!$J66,'bcc-csm1-1-m'!$J66,'BNU-ESM'!$J66,CanESM2!$J66,CCSM4!$J66,'CNRM-CM5'!$J66,'CSIRO-Mk3-6-0'!$J66,'GFDL-ESM2M'!$J66,'GFDL-ESM2G'!$J66,'HadGEM2-ES'!$J66,'HadGEM2-CC'!$J66,inmcm4!$J66,'IPSL-CM5A-LR'!$J66,'IPSL-CM5A-MR'!$J66,'IPSL-MC5B-LR'!$J66,MIROC5!$J66,'MIROC-ESM'!$J66,'MIROC-ESM-CHEM'!$J66,'MRI-CGCM3'!$J66,'NorESM1-M'!$J66)</f>
        <v>-0.1242015598</v>
      </c>
      <c r="N67" s="10">
        <f>MIN('bcc-csm-1'!$K66,'bcc-csm1-1-m'!$K66,'BNU-ESM'!$K66,CanESM2!$K66,CCSM4!$K66,'CNRM-CM5'!$K66,'CSIRO-Mk3-6-0'!$K66,'GFDL-ESM2M'!$K66,'GFDL-ESM2G'!$K66,'HadGEM2-ES'!$K66,'HadGEM2-CC'!$K66,inmcm4!$K66,'IPSL-CM5A-LR'!$K66,'IPSL-CM5A-MR'!$K66,'IPSL-MC5B-LR'!$K66,MIROC5!$K66,'MIROC-ESM'!$K66,'MIROC-ESM-CHEM'!$K66,'MRI-CGCM3'!$K66,'NorESM1-M'!$K66)</f>
        <v>68.965611469999999</v>
      </c>
      <c r="O67" s="10">
        <f>MIN('bcc-csm-1'!$L66,'bcc-csm1-1-m'!$L66,'BNU-ESM'!$L66,CanESM2!$L66,CCSM4!$L66,'CNRM-CM5'!$L66,'CSIRO-Mk3-6-0'!$L66,'GFDL-ESM2M'!$L66,'GFDL-ESM2G'!$L66,'HadGEM2-ES'!$L66,'HadGEM2-CC'!$L66,inmcm4!$L66,'IPSL-CM5A-LR'!$L66,'IPSL-CM5A-MR'!$L66,'IPSL-MC5B-LR'!$L66,MIROC5!$L66,'MIROC-ESM'!$L66,'MIROC-ESM-CHEM'!$L66,'MRI-CGCM3'!$L66,'NorESM1-M'!$L66)</f>
        <v>5.5664694790000002</v>
      </c>
      <c r="P67" s="51">
        <f>MIN('bcc-csm-1'!$M66,'bcc-csm1-1-m'!$M66,'BNU-ESM'!$M66,CanESM2!$M66,CCSM4!$M66,'CNRM-CM5'!$M66,'CSIRO-Mk3-6-0'!$M66,'GFDL-ESM2M'!$M66,'GFDL-ESM2G'!$M66,'HadGEM2-ES'!$M66,'HadGEM2-CC'!$M66,inmcm4!$M66,'IPSL-CM5A-LR'!$M66,'IPSL-CM5A-MR'!$M66,'IPSL-MC5B-LR'!$M66,MIROC5!$M66,'MIROC-ESM'!$M66,'MIROC-ESM-CHEM'!$M66,'MRI-CGCM3'!$M66,'NorESM1-M'!$M66)</f>
        <v>-4.3870166279999998E-2</v>
      </c>
      <c r="Q67" s="10">
        <f>MAX('bcc-csm-1'!$H66,'bcc-csm1-1-m'!$H66,'BNU-ESM'!$H66,CanESM2!$H66,CCSM4!$H66,'CNRM-CM5'!$H66,'CSIRO-Mk3-6-0'!$H66,'GFDL-ESM2M'!$H66,'GFDL-ESM2G'!$H66,'HadGEM2-ES'!$H66,'HadGEM2-CC'!$H66,inmcm4!$H66,'IPSL-CM5A-LR'!$H66,'IPSL-CM5A-MR'!$H66,'IPSL-MC5B-LR'!$H66,MIROC5!$H66,'MIROC-ESM'!$H66,'MIROC-ESM-CHEM'!$H66,'MRI-CGCM3'!$H66,'NorESM1-M'!$H66)</f>
        <v>318.65027759999998</v>
      </c>
      <c r="R67" s="10">
        <f>MAX('bcc-csm-1'!$I66,'bcc-csm1-1-m'!$I66,'BNU-ESM'!$I66,CanESM2!$I66,CCSM4!$I66,'CNRM-CM5'!$I66,'CSIRO-Mk3-6-0'!$I66,'GFDL-ESM2M'!$I66,'GFDL-ESM2G'!$I66,'HadGEM2-ES'!$I66,'HadGEM2-CC'!$I66,inmcm4!$I66,'IPSL-CM5A-LR'!$I66,'IPSL-CM5A-MR'!$I66,'IPSL-MC5B-LR'!$I66,MIROC5!$I66,'MIROC-ESM'!$I66,'MIROC-ESM-CHEM'!$I66,'MRI-CGCM3'!$I66,'NorESM1-M'!$I66)</f>
        <v>92.244443419999996</v>
      </c>
      <c r="S67" s="51">
        <f>MAX('bcc-csm-1'!$J66,'bcc-csm1-1-m'!$J66,'BNU-ESM'!$J66,CanESM2!$J66,CCSM4!$J66,'CNRM-CM5'!$J66,'CSIRO-Mk3-6-0'!$J66,'GFDL-ESM2M'!$J66,'GFDL-ESM2G'!$J66,'HadGEM2-ES'!$J66,'HadGEM2-CC'!$J66,inmcm4!$J66,'IPSL-CM5A-LR'!$J66,'IPSL-CM5A-MR'!$J66,'IPSL-MC5B-LR'!$J66,MIROC5!$J66,'MIROC-ESM'!$J66,'MIROC-ESM-CHEM'!$J66,'MRI-CGCM3'!$J66,'NorESM1-M'!$J66)</f>
        <v>0.21654429480000001</v>
      </c>
      <c r="T67" s="10">
        <f>MAX('bcc-csm-1'!$K66,'bcc-csm1-1-m'!$K66,'BNU-ESM'!$K66,CanESM2!$K66,CCSM4!$K66,'CNRM-CM5'!$K66,'CSIRO-Mk3-6-0'!$K66,'GFDL-ESM2M'!$K66,'GFDL-ESM2G'!$K66,'HadGEM2-ES'!$K66,'HadGEM2-CC'!$K66,inmcm4!$K66,'IPSL-CM5A-LR'!$K66,'IPSL-CM5A-MR'!$K66,'IPSL-MC5B-LR'!$K66,MIROC5!$K66,'MIROC-ESM'!$K66,'MIROC-ESM-CHEM'!$K66,'MRI-CGCM3'!$K66,'NorESM1-M'!$K66)</f>
        <v>484.65828340000002</v>
      </c>
      <c r="U67" s="10">
        <f>MAX('bcc-csm-1'!$L66,'bcc-csm1-1-m'!$L66,'BNU-ESM'!$L66,CanESM2!$L66,CCSM4!$L66,'CNRM-CM5'!$L66,'CSIRO-Mk3-6-0'!$L66,'GFDL-ESM2M'!$L66,'GFDL-ESM2G'!$L66,'HadGEM2-ES'!$L66,'HadGEM2-CC'!$L66,inmcm4!$L66,'IPSL-CM5A-LR'!$L66,'IPSL-CM5A-MR'!$L66,'IPSL-MC5B-LR'!$L66,MIROC5!$L66,'MIROC-ESM'!$L66,'MIROC-ESM-CHEM'!$L66,'MRI-CGCM3'!$L66,'NorESM1-M'!$L66)</f>
        <v>171.8584477</v>
      </c>
      <c r="V67" s="51">
        <f>MAX('bcc-csm-1'!$M66,'bcc-csm1-1-m'!$M66,'BNU-ESM'!$M66,CanESM2!$M66,CCSM4!$M66,'CNRM-CM5'!$M66,'CSIRO-Mk3-6-0'!$M66,'GFDL-ESM2M'!$M66,'GFDL-ESM2G'!$M66,'HadGEM2-ES'!$M66,'HadGEM2-CC'!$M66,inmcm4!$M66,'IPSL-CM5A-LR'!$M66,'IPSL-CM5A-MR'!$M66,'IPSL-MC5B-LR'!$M66,MIROC5!$M66,'MIROC-ESM'!$M66,'MIROC-ESM-CHEM'!$M66,'MRI-CGCM3'!$M66,'NorESM1-M'!$M66)</f>
        <v>0.35187039199999998</v>
      </c>
      <c r="W67" s="10">
        <f>STDEV('bcc-csm-1'!$H66,'bcc-csm1-1-m'!$H66,'BNU-ESM'!$H66,CanESM2!$H66,CCSM4!$H66,'CNRM-CM5'!$H66,'CSIRO-Mk3-6-0'!$H66,'GFDL-ESM2M'!$H66,'GFDL-ESM2G'!$H66,'HadGEM2-ES'!$H66,'HadGEM2-CC'!$H66,inmcm4!$H66,'IPSL-CM5A-LR'!$H66,'IPSL-CM5A-MR'!$H66,'IPSL-MC5B-LR'!$H66,MIROC5!$H66,'MIROC-ESM'!$H66,'MIROC-ESM-CHEM'!$H66,'MRI-CGCM3'!$H66,'NorESM1-M'!$H66)</f>
        <v>80.24737202532215</v>
      </c>
      <c r="X67" s="10">
        <f>STDEV('bcc-csm-1'!$I66,'bcc-csm1-1-m'!$I66,'BNU-ESM'!$I66,CanESM2!$I66,CCSM4!$I66,'CNRM-CM5'!$I66,'CSIRO-Mk3-6-0'!$I66,'GFDL-ESM2M'!$I66,'GFDL-ESM2G'!$I66,'HadGEM2-ES'!$I66,'HadGEM2-CC'!$I66,inmcm4!$I66,'IPSL-CM5A-LR'!$I66,'IPSL-CM5A-MR'!$I66,'IPSL-MC5B-LR'!$I66,MIROC5!$I66,'MIROC-ESM'!$I66,'MIROC-ESM-CHEM'!$I66,'MRI-CGCM3'!$I66,'NorESM1-M'!$I66)</f>
        <v>26.626453111207795</v>
      </c>
      <c r="Y67" s="51">
        <f>STDEV('bcc-csm-1'!$J66,'bcc-csm1-1-m'!$J66,'BNU-ESM'!$J66,CanESM2!$J66,CCSM4!$J66,'CNRM-CM5'!$J66,'CSIRO-Mk3-6-0'!$J66,'GFDL-ESM2M'!$J66,'GFDL-ESM2G'!$J66,'HadGEM2-ES'!$J66,'HadGEM2-CC'!$J66,inmcm4!$J66,'IPSL-CM5A-LR'!$J66,'IPSL-CM5A-MR'!$J66,'IPSL-MC5B-LR'!$J66,MIROC5!$J66,'MIROC-ESM'!$J66,'MIROC-ESM-CHEM'!$J66,'MRI-CGCM3'!$J66,'NorESM1-M'!$J66)</f>
        <v>6.7782494616544064E-2</v>
      </c>
      <c r="Z67" s="10">
        <f>STDEV('bcc-csm-1'!$K66,'bcc-csm1-1-m'!$K66,'BNU-ESM'!$K66,CanESM2!$K66,CCSM4!$K66,'CNRM-CM5'!$K66,'CSIRO-Mk3-6-0'!$K66,'GFDL-ESM2M'!$K66,'GFDL-ESM2G'!$K66,'HadGEM2-ES'!$K66,'HadGEM2-CC'!$K66,inmcm4!$K66,'IPSL-CM5A-LR'!$K66,'IPSL-CM5A-MR'!$K66,'IPSL-MC5B-LR'!$K66,MIROC5!$K66,'MIROC-ESM'!$K66,'MIROC-ESM-CHEM'!$K66,'MRI-CGCM3'!$K66,'NorESM1-M'!$K66)</f>
        <v>129.76357360849633</v>
      </c>
      <c r="AA67" s="10">
        <f>STDEV('bcc-csm-1'!$L66,'bcc-csm1-1-m'!$L66,'BNU-ESM'!$L66,CanESM2!$L66,CCSM4!$L66,'CNRM-CM5'!$L66,'CSIRO-Mk3-6-0'!$L66,'GFDL-ESM2M'!$L66,'GFDL-ESM2G'!$L66,'HadGEM2-ES'!$L66,'HadGEM2-CC'!$L66,inmcm4!$L66,'IPSL-CM5A-LR'!$L66,'IPSL-CM5A-MR'!$L66,'IPSL-MC5B-LR'!$L66,MIROC5!$L66,'MIROC-ESM'!$L66,'MIROC-ESM-CHEM'!$L66,'MRI-CGCM3'!$L66,'NorESM1-M'!$L66)</f>
        <v>54.727426547195741</v>
      </c>
      <c r="AB67" s="51">
        <f>STDEV('bcc-csm-1'!$M66,'bcc-csm1-1-m'!$M66,'BNU-ESM'!$M66,CanESM2!$M66,CCSM4!$M66,'CNRM-CM5'!$M66,'CSIRO-Mk3-6-0'!$M66,'GFDL-ESM2M'!$M66,'GFDL-ESM2G'!$M66,'HadGEM2-ES'!$M66,'HadGEM2-CC'!$M66,inmcm4!$M66,'IPSL-CM5A-LR'!$M66,'IPSL-CM5A-MR'!$M66,'IPSL-MC5B-LR'!$M66,MIROC5!$M66,'MIROC-ESM'!$M66,'MIROC-ESM-CHEM'!$M66,'MRI-CGCM3'!$M66,'NorESM1-M'!$M66)</f>
        <v>0.11459939415570621</v>
      </c>
      <c r="AC67" s="10">
        <f t="shared" ref="AC67:AH67" si="148">E67-(3*W67)</f>
        <v>-56.15590442046647</v>
      </c>
      <c r="AD67" s="10">
        <f t="shared" si="148"/>
        <v>-30.62224569062338</v>
      </c>
      <c r="AE67" s="51">
        <f t="shared" si="148"/>
        <v>-0.1233824026853822</v>
      </c>
      <c r="AF67" s="10">
        <f t="shared" si="148"/>
        <v>-77.557065996988911</v>
      </c>
      <c r="AG67" s="10">
        <f t="shared" si="148"/>
        <v>-65.661374863637235</v>
      </c>
      <c r="AH67" s="54">
        <f t="shared" si="148"/>
        <v>-0.17879958811211866</v>
      </c>
      <c r="AI67" s="10">
        <f t="shared" ref="AI67:AN67" si="149">E67+(3*W67)</f>
        <v>425.32832773146646</v>
      </c>
      <c r="AJ67" s="10">
        <f t="shared" si="149"/>
        <v>129.13647297662339</v>
      </c>
      <c r="AK67" s="54">
        <f t="shared" si="149"/>
        <v>0.28331256501388219</v>
      </c>
      <c r="AL67" s="10">
        <f t="shared" si="149"/>
        <v>701.02437565398895</v>
      </c>
      <c r="AM67" s="10">
        <f t="shared" si="149"/>
        <v>262.70318441953725</v>
      </c>
      <c r="AN67" s="54">
        <f t="shared" si="149"/>
        <v>0.50879677682211866</v>
      </c>
      <c r="AO67" s="10">
        <f>AVERAGE('bcc-csm-1'!$E66,'bcc-csm1-1-m'!$E66,'BNU-ESM'!$E66,CanESM2!$E66,CCSM4!$E66,'CNRM-CM5'!$E66,'CSIRO-Mk3-6-0'!$E66,'GFDL-ESM2M'!$E66,'GFDL-ESM2G'!$E66,'HadGEM2-ES'!$E66,'HadGEM2-CC'!$E66,inmcm4!$E66,'IPSL-CM5A-LR'!$E66,'IPSL-CM5A-MR'!$E66,'IPSL-MC5B-LR'!$E66,MIROC5!$E66,'MIROC-ESM'!$E66,'MIROC-ESM-CHEM'!$E66,'MRI-CGCM3'!$E66,'NorESM1-M'!$E66)</f>
        <v>1502.7654747000001</v>
      </c>
      <c r="AP67" s="10">
        <f>AVERAGE('bcc-csm-1'!$F66,'bcc-csm1-1-m'!$F66,'BNU-ESM'!$F66,CanESM2!$F66,CCSM4!$F66,'CNRM-CM5'!$F66,'CSIRO-Mk3-6-0'!$F66,'GFDL-ESM2M'!$F66,'GFDL-ESM2G'!$F66,'HadGEM2-ES'!$F66,'HadGEM2-CC'!$F66,inmcm4!$F66,'IPSL-CM5A-LR'!$F66,'IPSL-CM5A-MR'!$F66,'IPSL-MC5B-LR'!$F66,MIROC5!$F66,'MIROC-ESM'!$F66,'MIROC-ESM-CHEM'!$F66,'MRI-CGCM3'!$F66,'NorESM1-M'!$F66)</f>
        <v>96.294154049500008</v>
      </c>
      <c r="AQ67" s="17">
        <f>AVERAGE('bcc-csm-1'!$G66,'bcc-csm1-1-m'!$G66,'BNU-ESM'!$G66,CanESM2!$G66,CCSM4!$G66,'CNRM-CM5'!$G66,'CSIRO-Mk3-6-0'!$G66,'GFDL-ESM2M'!$G66,'GFDL-ESM2G'!$G66,'HadGEM2-ES'!$G66,'HadGEM2-CC'!$G66,inmcm4!$G66,'IPSL-CM5A-LR'!$G66,'IPSL-CM5A-MR'!$G66,'IPSL-MC5B-LR'!$G66,MIROC5!$G66,'MIROC-ESM'!$G66,'MIROC-ESM-CHEM'!$G66,'MRI-CGCM3'!$G66,'NorESM1-M'!$G66)</f>
        <v>0.89579906129500009</v>
      </c>
      <c r="AR67" s="58">
        <f t="shared" si="82"/>
        <v>0.12283101705696911</v>
      </c>
      <c r="AS67" s="56">
        <f t="shared" si="83"/>
        <v>0.51152755979017572</v>
      </c>
      <c r="AT67" s="60">
        <f t="shared" si="84"/>
        <v>8.9266761508601647E-2</v>
      </c>
      <c r="AU67" s="56">
        <f t="shared" si="85"/>
        <v>0.20743998985652237</v>
      </c>
      <c r="AV67" s="56">
        <f t="shared" si="86"/>
        <v>1.023124464308657</v>
      </c>
      <c r="AW67" s="60">
        <f t="shared" si="87"/>
        <v>0.18419152406397024</v>
      </c>
    </row>
    <row r="68" spans="1:49" ht="12.75" x14ac:dyDescent="0.35">
      <c r="A68" s="7" t="str">
        <f>IF(AND(B68='bcc-csm-1'!C67, B68='bcc-csm1-1-m'!C67,B68='BNU-ESM'!C67, B68=CanESM2!C67, B68=CCSM4!C67, B68='CNRM-CM5'!C67, B68='CSIRO-Mk3-6-0'!C67, B68='GFDL-ESM2M'!C67, B68='GFDL-ESM2G'!C67, B68='HadGEM2-ES'!C67, B68='HadGEM2-CC'!C67, B68=inmcm4!C67, B68='IPSL-CM5A-LR'!C67, B68='IPSL-CM5A-MR'!C67, B68='IPSL-MC5B-LR'!C67, B68=MIROC5!C67, B68='MIROC-ESM'!C67, B68='MIROC-ESM-CHEM'!C67, B68='MRI-CGCM3'!C67, B68='NorESM1-M'!C67), "Yes", "No")</f>
        <v>Yes</v>
      </c>
      <c r="B68" s="7">
        <v>27127</v>
      </c>
      <c r="C68" s="7" t="str">
        <f>VLOOKUP(B68, 'County name'!$A$2:$B$89, 2, FALSE)</f>
        <v>Redwood</v>
      </c>
      <c r="D68" s="8" t="s">
        <v>97</v>
      </c>
      <c r="E68" s="10">
        <f>AVERAGE('bcc-csm-1'!$H67,'bcc-csm1-1-m'!$H67,'BNU-ESM'!$H67,CanESM2!$H67,CCSM4!$H67,'CNRM-CM5'!$H67,'CSIRO-Mk3-6-0'!$H67,'GFDL-ESM2M'!$H67,'GFDL-ESM2G'!$H67,'HadGEM2-ES'!$H67,'HadGEM2-CC'!$H67,inmcm4!$H67,'IPSL-CM5A-LR'!$H67,'IPSL-CM5A-MR'!$H67,'IPSL-MC5B-LR'!$H67,MIROC5!$H67,'MIROC-ESM'!$H67,'MIROC-ESM-CHEM'!$H67,'MRI-CGCM3'!$H67,'NorESM1-M'!$H67)</f>
        <v>209.70782553550004</v>
      </c>
      <c r="F68" s="10">
        <f>AVERAGE('bcc-csm-1'!$I67,'bcc-csm1-1-m'!$I67,'BNU-ESM'!$I67,CanESM2!$I67,CCSM4!$I67,'CNRM-CM5'!$I67,'CSIRO-Mk3-6-0'!$I67,'GFDL-ESM2M'!$I67,'GFDL-ESM2G'!$I67,'HadGEM2-ES'!$I67,'HadGEM2-CC'!$I67,inmcm4!$I67,'IPSL-CM5A-LR'!$I67,'IPSL-CM5A-MR'!$I67,'IPSL-MC5B-LR'!$I67,MIROC5!$I67,'MIROC-ESM'!$I67,'MIROC-ESM-CHEM'!$I67,'MRI-CGCM3'!$I67,'NorESM1-M'!$I67)</f>
        <v>82.673978256500007</v>
      </c>
      <c r="G68" s="51">
        <f>AVERAGE('bcc-csm-1'!$J67,'bcc-csm1-1-m'!$J67,'BNU-ESM'!$J67,CanESM2!$J67,CCSM4!$J67,'CNRM-CM5'!$J67,'CSIRO-Mk3-6-0'!$J67,'GFDL-ESM2M'!$J67,'GFDL-ESM2G'!$J67,'HadGEM2-ES'!$J67,'HadGEM2-CC'!$J67,inmcm4!$J67,'IPSL-CM5A-LR'!$J67,'IPSL-CM5A-MR'!$J67,'IPSL-MC5B-LR'!$J67,MIROC5!$J67,'MIROC-ESM'!$J67,'MIROC-ESM-CHEM'!$J67,'MRI-CGCM3'!$J67,'NorESM1-M'!$J67)</f>
        <v>0.11028457490065</v>
      </c>
      <c r="H68" s="10">
        <f>AVERAGE('bcc-csm-1'!$K67,'bcc-csm1-1-m'!$K67,'BNU-ESM'!$K67,CanESM2!$K67,CCSM4!$K67,'CNRM-CM5'!$K67,'CSIRO-Mk3-6-0'!$K67,'GFDL-ESM2M'!$K67,'GFDL-ESM2G'!$K67,'HadGEM2-ES'!$K67,'HadGEM2-CC'!$K67,inmcm4!$K67,'IPSL-CM5A-LR'!$K67,'IPSL-CM5A-MR'!$K67,'IPSL-MC5B-LR'!$K67,MIROC5!$K67,'MIROC-ESM'!$K67,'MIROC-ESM-CHEM'!$K67,'MRI-CGCM3'!$K67,'NorESM1-M'!$K67)</f>
        <v>348.62895994500002</v>
      </c>
      <c r="I68" s="10">
        <f>AVERAGE('bcc-csm-1'!$L67,'bcc-csm1-1-m'!$L67,'BNU-ESM'!$L67,CanESM2!$L67,CCSM4!$L67,'CNRM-CM5'!$L67,'CSIRO-Mk3-6-0'!$L67,'GFDL-ESM2M'!$L67,'GFDL-ESM2G'!$L67,'HadGEM2-ES'!$L67,'HadGEM2-CC'!$L67,inmcm4!$L67,'IPSL-CM5A-LR'!$L67,'IPSL-CM5A-MR'!$L67,'IPSL-MC5B-LR'!$L67,MIROC5!$L67,'MIROC-ESM'!$L67,'MIROC-ESM-CHEM'!$L67,'MRI-CGCM3'!$L67,'NorESM1-M'!$L67)</f>
        <v>154.98158222349997</v>
      </c>
      <c r="J68" s="51">
        <f>AVERAGE('bcc-csm-1'!$M67,'bcc-csm1-1-m'!$M67,'BNU-ESM'!$M67,CanESM2!$M67,CCSM4!$M67,'CNRM-CM5'!$M67,'CSIRO-Mk3-6-0'!$M67,'GFDL-ESM2M'!$M67,'GFDL-ESM2G'!$M67,'HadGEM2-ES'!$M67,'HadGEM2-CC'!$M67,inmcm4!$M67,'IPSL-CM5A-LR'!$M67,'IPSL-CM5A-MR'!$M67,'IPSL-MC5B-LR'!$M67,MIROC5!$M67,'MIROC-ESM'!$M67,'MIROC-ESM-CHEM'!$M67,'MRI-CGCM3'!$M67,'NorESM1-M'!$M67)</f>
        <v>0.21231639556850004</v>
      </c>
      <c r="K68" s="10">
        <f>MIN('bcc-csm-1'!$H67,'bcc-csm1-1-m'!$H67,'BNU-ESM'!$H67,CanESM2!$H67,CCSM4!$H67,'CNRM-CM5'!$H67,'CSIRO-Mk3-6-0'!$H67,'GFDL-ESM2M'!$H67,'GFDL-ESM2G'!$H67,'HadGEM2-ES'!$H67,'HadGEM2-CC'!$H67,inmcm4!$H67,'IPSL-CM5A-LR'!$H67,'IPSL-CM5A-MR'!$H67,'IPSL-MC5B-LR'!$H67,MIROC5!$H67,'MIROC-ESM'!$H67,'MIROC-ESM-CHEM'!$H67,'MRI-CGCM3'!$H67,'NorESM1-M'!$H67)</f>
        <v>34.708662660000002</v>
      </c>
      <c r="L68" s="10">
        <f>MIN('bcc-csm-1'!$I67,'bcc-csm1-1-m'!$I67,'BNU-ESM'!$I67,CanESM2!$I67,CCSM4!$I67,'CNRM-CM5'!$I67,'CSIRO-Mk3-6-0'!$I67,'GFDL-ESM2M'!$I67,'GFDL-ESM2G'!$I67,'HadGEM2-ES'!$I67,'HadGEM2-CC'!$I67,inmcm4!$I67,'IPSL-CM5A-LR'!$I67,'IPSL-CM5A-MR'!$I67,'IPSL-MC5B-LR'!$I67,MIROC5!$I67,'MIROC-ESM'!$I67,'MIROC-ESM-CHEM'!$I67,'MRI-CGCM3'!$I67,'NorESM1-M'!$I67)</f>
        <v>-12.331495520000001</v>
      </c>
      <c r="M68" s="51">
        <f>MIN('bcc-csm-1'!$J67,'bcc-csm1-1-m'!$J67,'BNU-ESM'!$J67,CanESM2!$J67,CCSM4!$J67,'CNRM-CM5'!$J67,'CSIRO-Mk3-6-0'!$J67,'GFDL-ESM2M'!$J67,'GFDL-ESM2G'!$J67,'HadGEM2-ES'!$J67,'HadGEM2-CC'!$J67,inmcm4!$J67,'IPSL-CM5A-LR'!$J67,'IPSL-CM5A-MR'!$J67,'IPSL-MC5B-LR'!$J67,MIROC5!$J67,'MIROC-ESM'!$J67,'MIROC-ESM-CHEM'!$J67,'MRI-CGCM3'!$J67,'NorESM1-M'!$J67)</f>
        <v>-6.7617763999999997E-2</v>
      </c>
      <c r="N68" s="10">
        <f>MIN('bcc-csm-1'!$K67,'bcc-csm1-1-m'!$K67,'BNU-ESM'!$K67,CanESM2!$K67,CCSM4!$K67,'CNRM-CM5'!$K67,'CSIRO-Mk3-6-0'!$K67,'GFDL-ESM2M'!$K67,'GFDL-ESM2G'!$K67,'HadGEM2-ES'!$K67,'HadGEM2-CC'!$K67,inmcm4!$K67,'IPSL-CM5A-LR'!$K67,'IPSL-CM5A-MR'!$K67,'IPSL-MC5B-LR'!$K67,MIROC5!$K67,'MIROC-ESM'!$K67,'MIROC-ESM-CHEM'!$K67,'MRI-CGCM3'!$K67,'NorESM1-M'!$K67)</f>
        <v>120.536265</v>
      </c>
      <c r="O68" s="10">
        <f>MIN('bcc-csm-1'!$L67,'bcc-csm1-1-m'!$L67,'BNU-ESM'!$L67,CanESM2!$L67,CCSM4!$L67,'CNRM-CM5'!$L67,'CSIRO-Mk3-6-0'!$L67,'GFDL-ESM2M'!$L67,'GFDL-ESM2G'!$L67,'HadGEM2-ES'!$L67,'HadGEM2-CC'!$L67,inmcm4!$L67,'IPSL-CM5A-LR'!$L67,'IPSL-CM5A-MR'!$L67,'IPSL-MC5B-LR'!$L67,MIROC5!$L67,'MIROC-ESM'!$L67,'MIROC-ESM-CHEM'!$L67,'MRI-CGCM3'!$L67,'NorESM1-M'!$L67)</f>
        <v>36.316239119999999</v>
      </c>
      <c r="P68" s="51">
        <f>MIN('bcc-csm-1'!$M67,'bcc-csm1-1-m'!$M67,'BNU-ESM'!$M67,CanESM2!$M67,CCSM4!$M67,'CNRM-CM5'!$M67,'CSIRO-Mk3-6-0'!$M67,'GFDL-ESM2M'!$M67,'GFDL-ESM2G'!$M67,'HadGEM2-ES'!$M67,'HadGEM2-CC'!$M67,inmcm4!$M67,'IPSL-CM5A-LR'!$M67,'IPSL-CM5A-MR'!$M67,'IPSL-MC5B-LR'!$M67,MIROC5!$M67,'MIROC-ESM'!$M67,'MIROC-ESM-CHEM'!$M67,'MRI-CGCM3'!$M67,'NorESM1-M'!$M67)</f>
        <v>1.7925096599999999E-2</v>
      </c>
      <c r="Q68" s="10">
        <f>MAX('bcc-csm-1'!$H67,'bcc-csm1-1-m'!$H67,'BNU-ESM'!$H67,CanESM2!$H67,CCSM4!$H67,'CNRM-CM5'!$H67,'CSIRO-Mk3-6-0'!$H67,'GFDL-ESM2M'!$H67,'GFDL-ESM2G'!$H67,'HadGEM2-ES'!$H67,'HadGEM2-CC'!$H67,inmcm4!$H67,'IPSL-CM5A-LR'!$H67,'IPSL-CM5A-MR'!$H67,'IPSL-MC5B-LR'!$H67,MIROC5!$H67,'MIROC-ESM'!$H67,'MIROC-ESM-CHEM'!$H67,'MRI-CGCM3'!$H67,'NorESM1-M'!$H67)</f>
        <v>342.89493900000002</v>
      </c>
      <c r="R68" s="10">
        <f>MAX('bcc-csm-1'!$I67,'bcc-csm1-1-m'!$I67,'BNU-ESM'!$I67,CanESM2!$I67,CCSM4!$I67,'CNRM-CM5'!$I67,'CSIRO-Mk3-6-0'!$I67,'GFDL-ESM2M'!$I67,'GFDL-ESM2G'!$I67,'HadGEM2-ES'!$I67,'HadGEM2-CC'!$I67,inmcm4!$I67,'IPSL-CM5A-LR'!$I67,'IPSL-CM5A-MR'!$I67,'IPSL-MC5B-LR'!$I67,MIROC5!$I67,'MIROC-ESM'!$I67,'MIROC-ESM-CHEM'!$I67,'MRI-CGCM3'!$I67,'NorESM1-M'!$I67)</f>
        <v>149.9372195</v>
      </c>
      <c r="S68" s="51">
        <f>MAX('bcc-csm-1'!$J67,'bcc-csm1-1-m'!$J67,'BNU-ESM'!$J67,CanESM2!$J67,CCSM4!$J67,'CNRM-CM5'!$J67,'CSIRO-Mk3-6-0'!$J67,'GFDL-ESM2M'!$J67,'GFDL-ESM2G'!$J67,'HadGEM2-ES'!$J67,'HadGEM2-CC'!$J67,inmcm4!$J67,'IPSL-CM5A-LR'!$J67,'IPSL-CM5A-MR'!$J67,'IPSL-MC5B-LR'!$J67,MIROC5!$J67,'MIROC-ESM'!$J67,'MIROC-ESM-CHEM'!$J67,'MRI-CGCM3'!$J67,'NorESM1-M'!$J67)</f>
        <v>0.2667666239</v>
      </c>
      <c r="T68" s="10">
        <f>MAX('bcc-csm-1'!$K67,'bcc-csm1-1-m'!$K67,'BNU-ESM'!$K67,CanESM2!$K67,CCSM4!$K67,'CNRM-CM5'!$K67,'CSIRO-Mk3-6-0'!$K67,'GFDL-ESM2M'!$K67,'GFDL-ESM2G'!$K67,'HadGEM2-ES'!$K67,'HadGEM2-CC'!$K67,inmcm4!$K67,'IPSL-CM5A-LR'!$K67,'IPSL-CM5A-MR'!$K67,'IPSL-MC5B-LR'!$K67,MIROC5!$K67,'MIROC-ESM'!$K67,'MIROC-ESM-CHEM'!$K67,'MRI-CGCM3'!$K67,'NorESM1-M'!$K67)</f>
        <v>523.32948520000002</v>
      </c>
      <c r="U68" s="10">
        <f>MAX('bcc-csm-1'!$L67,'bcc-csm1-1-m'!$L67,'BNU-ESM'!$L67,CanESM2!$L67,CCSM4!$L67,'CNRM-CM5'!$L67,'CSIRO-Mk3-6-0'!$L67,'GFDL-ESM2M'!$L67,'GFDL-ESM2G'!$L67,'HadGEM2-ES'!$L67,'HadGEM2-CC'!$L67,inmcm4!$L67,'IPSL-CM5A-LR'!$L67,'IPSL-CM5A-MR'!$L67,'IPSL-MC5B-LR'!$L67,MIROC5!$L67,'MIROC-ESM'!$L67,'MIROC-ESM-CHEM'!$L67,'MRI-CGCM3'!$L67,'NorESM1-M'!$L67)</f>
        <v>244.99804979999999</v>
      </c>
      <c r="V68" s="51">
        <f>MAX('bcc-csm-1'!$M67,'bcc-csm1-1-m'!$M67,'BNU-ESM'!$M67,CanESM2!$M67,CCSM4!$M67,'CNRM-CM5'!$M67,'CSIRO-Mk3-6-0'!$M67,'GFDL-ESM2M'!$M67,'GFDL-ESM2G'!$M67,'HadGEM2-ES'!$M67,'HadGEM2-CC'!$M67,inmcm4!$M67,'IPSL-CM5A-LR'!$M67,'IPSL-CM5A-MR'!$M67,'IPSL-MC5B-LR'!$M67,MIROC5!$M67,'MIROC-ESM'!$M67,'MIROC-ESM-CHEM'!$M67,'MRI-CGCM3'!$M67,'NorESM1-M'!$M67)</f>
        <v>0.39839829999999998</v>
      </c>
      <c r="W68" s="10">
        <f>STDEV('bcc-csm-1'!$H67,'bcc-csm1-1-m'!$H67,'BNU-ESM'!$H67,CanESM2!$H67,CCSM4!$H67,'CNRM-CM5'!$H67,'CSIRO-Mk3-6-0'!$H67,'GFDL-ESM2M'!$H67,'GFDL-ESM2G'!$H67,'HadGEM2-ES'!$H67,'HadGEM2-CC'!$H67,inmcm4!$H67,'IPSL-CM5A-LR'!$H67,'IPSL-CM5A-MR'!$H67,'IPSL-MC5B-LR'!$H67,MIROC5!$H67,'MIROC-ESM'!$H67,'MIROC-ESM-CHEM'!$H67,'MRI-CGCM3'!$H67,'NorESM1-M'!$H67)</f>
        <v>75.971596188131912</v>
      </c>
      <c r="X68" s="10">
        <f>STDEV('bcc-csm-1'!$I67,'bcc-csm1-1-m'!$I67,'BNU-ESM'!$I67,CanESM2!$I67,CCSM4!$I67,'CNRM-CM5'!$I67,'CSIRO-Mk3-6-0'!$I67,'GFDL-ESM2M'!$I67,'GFDL-ESM2G'!$I67,'HadGEM2-ES'!$I67,'HadGEM2-CC'!$I67,inmcm4!$I67,'IPSL-CM5A-LR'!$I67,'IPSL-CM5A-MR'!$I67,'IPSL-MC5B-LR'!$I67,MIROC5!$I67,'MIROC-ESM'!$I67,'MIROC-ESM-CHEM'!$I67,'MRI-CGCM3'!$I67,'NorESM1-M'!$I67)</f>
        <v>38.476054179949422</v>
      </c>
      <c r="Y68" s="51">
        <f>STDEV('bcc-csm-1'!$J67,'bcc-csm1-1-m'!$J67,'BNU-ESM'!$J67,CanESM2!$J67,CCSM4!$J67,'CNRM-CM5'!$J67,'CSIRO-Mk3-6-0'!$J67,'GFDL-ESM2M'!$J67,'GFDL-ESM2G'!$J67,'HadGEM2-ES'!$J67,'HadGEM2-CC'!$J67,inmcm4!$J67,'IPSL-CM5A-LR'!$J67,'IPSL-CM5A-MR'!$J67,'IPSL-MC5B-LR'!$J67,MIROC5!$J67,'MIROC-ESM'!$J67,'MIROC-ESM-CHEM'!$J67,'MRI-CGCM3'!$J67,'NorESM1-M'!$J67)</f>
        <v>8.0269530239208964E-2</v>
      </c>
      <c r="Z68" s="10">
        <f>STDEV('bcc-csm-1'!$K67,'bcc-csm1-1-m'!$K67,'BNU-ESM'!$K67,CanESM2!$K67,CCSM4!$K67,'CNRM-CM5'!$K67,'CSIRO-Mk3-6-0'!$K67,'GFDL-ESM2M'!$K67,'GFDL-ESM2G'!$K67,'HadGEM2-ES'!$K67,'HadGEM2-CC'!$K67,inmcm4!$K67,'IPSL-CM5A-LR'!$K67,'IPSL-CM5A-MR'!$K67,'IPSL-MC5B-LR'!$K67,MIROC5!$K67,'MIROC-ESM'!$K67,'MIROC-ESM-CHEM'!$K67,'MRI-CGCM3'!$K67,'NorESM1-M'!$K67)</f>
        <v>125.7716517894672</v>
      </c>
      <c r="AA68" s="10">
        <f>STDEV('bcc-csm-1'!$L67,'bcc-csm1-1-m'!$L67,'BNU-ESM'!$L67,CanESM2!$L67,CCSM4!$L67,'CNRM-CM5'!$L67,'CSIRO-Mk3-6-0'!$L67,'GFDL-ESM2M'!$L67,'GFDL-ESM2G'!$L67,'HadGEM2-ES'!$L67,'HadGEM2-CC'!$L67,inmcm4!$L67,'IPSL-CM5A-LR'!$L67,'IPSL-CM5A-MR'!$L67,'IPSL-MC5B-LR'!$L67,MIROC5!$L67,'MIROC-ESM'!$L67,'MIROC-ESM-CHEM'!$L67,'MRI-CGCM3'!$L67,'NorESM1-M'!$L67)</f>
        <v>65.478357795783197</v>
      </c>
      <c r="AB68" s="51">
        <f>STDEV('bcc-csm-1'!$M67,'bcc-csm1-1-m'!$M67,'BNU-ESM'!$M67,CanESM2!$M67,CCSM4!$M67,'CNRM-CM5'!$M67,'CSIRO-Mk3-6-0'!$M67,'GFDL-ESM2M'!$M67,'GFDL-ESM2G'!$M67,'HadGEM2-ES'!$M67,'HadGEM2-CC'!$M67,inmcm4!$M67,'IPSL-CM5A-LR'!$M67,'IPSL-CM5A-MR'!$M67,'IPSL-MC5B-LR'!$M67,MIROC5!$M67,'MIROC-ESM'!$M67,'MIROC-ESM-CHEM'!$M67,'MRI-CGCM3'!$M67,'NorESM1-M'!$M67)</f>
        <v>0.11778878713042965</v>
      </c>
      <c r="AC68" s="10">
        <f t="shared" ref="AC68:AH68" si="150">E68-(3*W68)</f>
        <v>-18.2069630288957</v>
      </c>
      <c r="AD68" s="10">
        <f t="shared" si="150"/>
        <v>-32.754184283348266</v>
      </c>
      <c r="AE68" s="51">
        <f t="shared" si="150"/>
        <v>-0.1305240158169769</v>
      </c>
      <c r="AF68" s="10">
        <f t="shared" si="150"/>
        <v>-28.68599542340155</v>
      </c>
      <c r="AG68" s="10">
        <f t="shared" si="150"/>
        <v>-41.453491163849606</v>
      </c>
      <c r="AH68" s="54">
        <f t="shared" si="150"/>
        <v>-0.14104996582278892</v>
      </c>
      <c r="AI68" s="10">
        <f t="shared" ref="AI68:AN68" si="151">E68+(3*W68)</f>
        <v>437.62261409989577</v>
      </c>
      <c r="AJ68" s="10">
        <f t="shared" si="151"/>
        <v>198.10214079634829</v>
      </c>
      <c r="AK68" s="54">
        <f t="shared" si="151"/>
        <v>0.35109316561827686</v>
      </c>
      <c r="AL68" s="10">
        <f t="shared" si="151"/>
        <v>725.94391531340159</v>
      </c>
      <c r="AM68" s="10">
        <f t="shared" si="151"/>
        <v>351.41665561084955</v>
      </c>
      <c r="AN68" s="54">
        <f t="shared" si="151"/>
        <v>0.56568275695978898</v>
      </c>
      <c r="AO68" s="10">
        <f>AVERAGE('bcc-csm-1'!$E67,'bcc-csm1-1-m'!$E67,'BNU-ESM'!$E67,CanESM2!$E67,CCSM4!$E67,'CNRM-CM5'!$E67,'CSIRO-Mk3-6-0'!$E67,'GFDL-ESM2M'!$E67,'GFDL-ESM2G'!$E67,'HadGEM2-ES'!$E67,'HadGEM2-CC'!$E67,inmcm4!$E67,'IPSL-CM5A-LR'!$E67,'IPSL-CM5A-MR'!$E67,'IPSL-MC5B-LR'!$E67,MIROC5!$E67,'MIROC-ESM'!$E67,'MIROC-ESM-CHEM'!$E67,'MRI-CGCM3'!$E67,'NorESM1-M'!$E67)</f>
        <v>1862.1996017500001</v>
      </c>
      <c r="AP68" s="10">
        <f>AVERAGE('bcc-csm-1'!$F67,'bcc-csm1-1-m'!$F67,'BNU-ESM'!$F67,CanESM2!$F67,CCSM4!$F67,'CNRM-CM5'!$F67,'CSIRO-Mk3-6-0'!$F67,'GFDL-ESM2M'!$F67,'GFDL-ESM2G'!$F67,'HadGEM2-ES'!$F67,'HadGEM2-CC'!$F67,inmcm4!$F67,'IPSL-CM5A-LR'!$F67,'IPSL-CM5A-MR'!$F67,'IPSL-MC5B-LR'!$F67,MIROC5!$F67,'MIROC-ESM'!$F67,'MIROC-ESM-CHEM'!$F67,'MRI-CGCM3'!$F67,'NorESM1-M'!$F67)</f>
        <v>153.38607035499999</v>
      </c>
      <c r="AQ68" s="17">
        <f>AVERAGE('bcc-csm-1'!$G67,'bcc-csm1-1-m'!$G67,'BNU-ESM'!$G67,CanESM2!$G67,CCSM4!$G67,'CNRM-CM5'!$G67,'CSIRO-Mk3-6-0'!$G67,'GFDL-ESM2M'!$G67,'GFDL-ESM2G'!$G67,'HadGEM2-ES'!$G67,'HadGEM2-CC'!$G67,inmcm4!$G67,'IPSL-CM5A-LR'!$G67,'IPSL-CM5A-MR'!$G67,'IPSL-MC5B-LR'!$G67,MIROC5!$G67,'MIROC-ESM'!$G67,'MIROC-ESM-CHEM'!$G67,'MRI-CGCM3'!$G67,'NorESM1-M'!$G67)</f>
        <v>0.9861719177099999</v>
      </c>
      <c r="AR68" s="58">
        <f t="shared" ref="AR68:AR91" si="152">E68/AO68</f>
        <v>0.11261296873784493</v>
      </c>
      <c r="AS68" s="56">
        <f t="shared" ref="AS68:AS91" si="153">F68/AP68</f>
        <v>0.53899273946556936</v>
      </c>
      <c r="AT68" s="60">
        <f t="shared" ref="AT68:AT91" si="154">G68/AQ68</f>
        <v>0.11183098293525023</v>
      </c>
      <c r="AU68" s="56">
        <f t="shared" ref="AU68:AU91" si="155">H68/AO68</f>
        <v>0.187213529429056</v>
      </c>
      <c r="AV68" s="56">
        <f t="shared" ref="AV68:AV91" si="156">I68/AP68</f>
        <v>1.01040193457468</v>
      </c>
      <c r="AW68" s="60">
        <f t="shared" ref="AW68:AW91" si="157">J68/AQ68</f>
        <v>0.21529349168806405</v>
      </c>
    </row>
    <row r="69" spans="1:49" ht="12.75" x14ac:dyDescent="0.35">
      <c r="A69" s="7" t="str">
        <f>IF(AND(B69='bcc-csm-1'!C68, B69='bcc-csm1-1-m'!C68,B69='BNU-ESM'!C68, B69=CanESM2!C68, B69=CCSM4!C68, B69='CNRM-CM5'!C68, B69='CSIRO-Mk3-6-0'!C68, B69='GFDL-ESM2M'!C68, B69='GFDL-ESM2G'!C68, B69='HadGEM2-ES'!C68, B69='HadGEM2-CC'!C68, B69=inmcm4!C68, B69='IPSL-CM5A-LR'!C68, B69='IPSL-CM5A-MR'!C68, B69='IPSL-MC5B-LR'!C68, B69=MIROC5!C68, B69='MIROC-ESM'!C68, B69='MIROC-ESM-CHEM'!C68, B69='MRI-CGCM3'!C68, B69='NorESM1-M'!C68), "Yes", "No")</f>
        <v>Yes</v>
      </c>
      <c r="B69" s="7">
        <v>27129</v>
      </c>
      <c r="C69" s="7" t="str">
        <f>VLOOKUP(B69, 'County name'!$A$2:$B$89, 2, FALSE)</f>
        <v>Renville</v>
      </c>
      <c r="D69" s="8" t="s">
        <v>97</v>
      </c>
      <c r="E69" s="10">
        <f>AVERAGE('bcc-csm-1'!$H68,'bcc-csm1-1-m'!$H68,'BNU-ESM'!$H68,CanESM2!$H68,CCSM4!$H68,'CNRM-CM5'!$H68,'CSIRO-Mk3-6-0'!$H68,'GFDL-ESM2M'!$H68,'GFDL-ESM2G'!$H68,'HadGEM2-ES'!$H68,'HadGEM2-CC'!$H68,inmcm4!$H68,'IPSL-CM5A-LR'!$H68,'IPSL-CM5A-MR'!$H68,'IPSL-MC5B-LR'!$H68,MIROC5!$H68,'MIROC-ESM'!$H68,'MIROC-ESM-CHEM'!$H68,'MRI-CGCM3'!$H68,'NorESM1-M'!$H68)</f>
        <v>209.664185938</v>
      </c>
      <c r="F69" s="10">
        <f>AVERAGE('bcc-csm-1'!$I68,'bcc-csm1-1-m'!$I68,'BNU-ESM'!$I68,CanESM2!$I68,CCSM4!$I68,'CNRM-CM5'!$I68,'CSIRO-Mk3-6-0'!$I68,'GFDL-ESM2M'!$I68,'GFDL-ESM2G'!$I68,'HadGEM2-ES'!$I68,'HadGEM2-CC'!$I68,inmcm4!$I68,'IPSL-CM5A-LR'!$I68,'IPSL-CM5A-MR'!$I68,'IPSL-MC5B-LR'!$I68,MIROC5!$I68,'MIROC-ESM'!$I68,'MIROC-ESM-CHEM'!$I68,'MRI-CGCM3'!$I68,'NorESM1-M'!$I68)</f>
        <v>79.955995284500005</v>
      </c>
      <c r="G69" s="51">
        <f>AVERAGE('bcc-csm-1'!$J68,'bcc-csm1-1-m'!$J68,'BNU-ESM'!$J68,CanESM2!$J68,CCSM4!$J68,'CNRM-CM5'!$J68,'CSIRO-Mk3-6-0'!$J68,'GFDL-ESM2M'!$J68,'GFDL-ESM2G'!$J68,'HadGEM2-ES'!$J68,'HadGEM2-CC'!$J68,inmcm4!$J68,'IPSL-CM5A-LR'!$J68,'IPSL-CM5A-MR'!$J68,'IPSL-MC5B-LR'!$J68,MIROC5!$J68,'MIROC-ESM'!$J68,'MIROC-ESM-CHEM'!$J68,'MRI-CGCM3'!$J68,'NorESM1-M'!$J68)</f>
        <v>0.10753907796499999</v>
      </c>
      <c r="H69" s="10">
        <f>AVERAGE('bcc-csm-1'!$K68,'bcc-csm1-1-m'!$K68,'BNU-ESM'!$K68,CanESM2!$K68,CCSM4!$K68,'CNRM-CM5'!$K68,'CSIRO-Mk3-6-0'!$K68,'GFDL-ESM2M'!$K68,'GFDL-ESM2G'!$K68,'HadGEM2-ES'!$K68,'HadGEM2-CC'!$K68,inmcm4!$K68,'IPSL-CM5A-LR'!$K68,'IPSL-CM5A-MR'!$K68,'IPSL-MC5B-LR'!$K68,MIROC5!$K68,'MIROC-ESM'!$K68,'MIROC-ESM-CHEM'!$K68,'MRI-CGCM3'!$K68,'NorESM1-M'!$K68)</f>
        <v>346.02562812000002</v>
      </c>
      <c r="I69" s="10">
        <f>AVERAGE('bcc-csm-1'!$L68,'bcc-csm1-1-m'!$L68,'BNU-ESM'!$L68,CanESM2!$L68,CCSM4!$L68,'CNRM-CM5'!$L68,'CSIRO-Mk3-6-0'!$L68,'GFDL-ESM2M'!$L68,'GFDL-ESM2G'!$L68,'HadGEM2-ES'!$L68,'HadGEM2-CC'!$L68,inmcm4!$L68,'IPSL-CM5A-LR'!$L68,'IPSL-CM5A-MR'!$L68,'IPSL-MC5B-LR'!$L68,MIROC5!$L68,'MIROC-ESM'!$L68,'MIROC-ESM-CHEM'!$L68,'MRI-CGCM3'!$L68,'NorESM1-M'!$L68)</f>
        <v>149.49589593749999</v>
      </c>
      <c r="J69" s="51">
        <f>AVERAGE('bcc-csm-1'!$M68,'bcc-csm1-1-m'!$M68,'BNU-ESM'!$M68,CanESM2!$M68,CCSM4!$M68,'CNRM-CM5'!$M68,'CSIRO-Mk3-6-0'!$M68,'GFDL-ESM2M'!$M68,'GFDL-ESM2G'!$M68,'HadGEM2-ES'!$M68,'HadGEM2-CC'!$M68,inmcm4!$M68,'IPSL-CM5A-LR'!$M68,'IPSL-CM5A-MR'!$M68,'IPSL-MC5B-LR'!$M68,MIROC5!$M68,'MIROC-ESM'!$M68,'MIROC-ESM-CHEM'!$M68,'MRI-CGCM3'!$M68,'NorESM1-M'!$M68)</f>
        <v>0.2052935540785</v>
      </c>
      <c r="K69" s="10">
        <f>MIN('bcc-csm-1'!$H68,'bcc-csm1-1-m'!$H68,'BNU-ESM'!$H68,CanESM2!$H68,CCSM4!$H68,'CNRM-CM5'!$H68,'CSIRO-Mk3-6-0'!$H68,'GFDL-ESM2M'!$H68,'GFDL-ESM2G'!$H68,'HadGEM2-ES'!$H68,'HadGEM2-CC'!$H68,inmcm4!$H68,'IPSL-CM5A-LR'!$H68,'IPSL-CM5A-MR'!$H68,'IPSL-MC5B-LR'!$H68,MIROC5!$H68,'MIROC-ESM'!$H68,'MIROC-ESM-CHEM'!$H68,'MRI-CGCM3'!$H68,'NorESM1-M'!$H68)</f>
        <v>36.186109639999998</v>
      </c>
      <c r="L69" s="10">
        <f>MIN('bcc-csm-1'!$I68,'bcc-csm1-1-m'!$I68,'BNU-ESM'!$I68,CanESM2!$I68,CCSM4!$I68,'CNRM-CM5'!$I68,'CSIRO-Mk3-6-0'!$I68,'GFDL-ESM2M'!$I68,'GFDL-ESM2G'!$I68,'HadGEM2-ES'!$I68,'HadGEM2-CC'!$I68,inmcm4!$I68,'IPSL-CM5A-LR'!$I68,'IPSL-CM5A-MR'!$I68,'IPSL-MC5B-LR'!$I68,MIROC5!$I68,'MIROC-ESM'!$I68,'MIROC-ESM-CHEM'!$I68,'MRI-CGCM3'!$I68,'NorESM1-M'!$I68)</f>
        <v>-13.677085160000001</v>
      </c>
      <c r="M69" s="51">
        <f>MIN('bcc-csm-1'!$J68,'bcc-csm1-1-m'!$J68,'BNU-ESM'!$J68,CanESM2!$J68,CCSM4!$J68,'CNRM-CM5'!$J68,'CSIRO-Mk3-6-0'!$J68,'GFDL-ESM2M'!$J68,'GFDL-ESM2G'!$J68,'HadGEM2-ES'!$J68,'HadGEM2-CC'!$J68,inmcm4!$J68,'IPSL-CM5A-LR'!$J68,'IPSL-CM5A-MR'!$J68,'IPSL-MC5B-LR'!$J68,MIROC5!$J68,'MIROC-ESM'!$J68,'MIROC-ESM-CHEM'!$J68,'MRI-CGCM3'!$J68,'NorESM1-M'!$J68)</f>
        <v>-6.8554420320000004E-2</v>
      </c>
      <c r="N69" s="10">
        <f>MIN('bcc-csm-1'!$K68,'bcc-csm1-1-m'!$K68,'BNU-ESM'!$K68,CanESM2!$K68,CCSM4!$K68,'CNRM-CM5'!$K68,'CSIRO-Mk3-6-0'!$K68,'GFDL-ESM2M'!$K68,'GFDL-ESM2G'!$K68,'HadGEM2-ES'!$K68,'HadGEM2-CC'!$K68,inmcm4!$K68,'IPSL-CM5A-LR'!$K68,'IPSL-CM5A-MR'!$K68,'IPSL-MC5B-LR'!$K68,MIROC5!$K68,'MIROC-ESM'!$K68,'MIROC-ESM-CHEM'!$K68,'MRI-CGCM3'!$K68,'NorESM1-M'!$K68)</f>
        <v>118.7446037</v>
      </c>
      <c r="O69" s="10">
        <f>MIN('bcc-csm-1'!$L68,'bcc-csm1-1-m'!$L68,'BNU-ESM'!$L68,CanESM2!$L68,CCSM4!$L68,'CNRM-CM5'!$L68,'CSIRO-Mk3-6-0'!$L68,'GFDL-ESM2M'!$L68,'GFDL-ESM2G'!$L68,'HadGEM2-ES'!$L68,'HadGEM2-CC'!$L68,inmcm4!$L68,'IPSL-CM5A-LR'!$L68,'IPSL-CM5A-MR'!$L68,'IPSL-MC5B-LR'!$L68,MIROC5!$L68,'MIROC-ESM'!$L68,'MIROC-ESM-CHEM'!$L68,'MRI-CGCM3'!$L68,'NorESM1-M'!$L68)</f>
        <v>32.351851080000003</v>
      </c>
      <c r="P69" s="51">
        <f>MIN('bcc-csm-1'!$M68,'bcc-csm1-1-m'!$M68,'BNU-ESM'!$M68,CanESM2!$M68,CCSM4!$M68,'CNRM-CM5'!$M68,'CSIRO-Mk3-6-0'!$M68,'GFDL-ESM2M'!$M68,'GFDL-ESM2G'!$M68,'HadGEM2-ES'!$M68,'HadGEM2-CC'!$M68,inmcm4!$M68,'IPSL-CM5A-LR'!$M68,'IPSL-CM5A-MR'!$M68,'IPSL-MC5B-LR'!$M68,MIROC5!$M68,'MIROC-ESM'!$M68,'MIROC-ESM-CHEM'!$M68,'MRI-CGCM3'!$M68,'NorESM1-M'!$M68)</f>
        <v>1.4045419700000001E-2</v>
      </c>
      <c r="Q69" s="10">
        <f>MAX('bcc-csm-1'!$H68,'bcc-csm1-1-m'!$H68,'BNU-ESM'!$H68,CanESM2!$H68,CCSM4!$H68,'CNRM-CM5'!$H68,'CSIRO-Mk3-6-0'!$H68,'GFDL-ESM2M'!$H68,'GFDL-ESM2G'!$H68,'HadGEM2-ES'!$H68,'HadGEM2-CC'!$H68,inmcm4!$H68,'IPSL-CM5A-LR'!$H68,'IPSL-CM5A-MR'!$H68,'IPSL-MC5B-LR'!$H68,MIROC5!$H68,'MIROC-ESM'!$H68,'MIROC-ESM-CHEM'!$H68,'MRI-CGCM3'!$H68,'NorESM1-M'!$H68)</f>
        <v>342.3390503</v>
      </c>
      <c r="R69" s="10">
        <f>MAX('bcc-csm-1'!$I68,'bcc-csm1-1-m'!$I68,'BNU-ESM'!$I68,CanESM2!$I68,CCSM4!$I68,'CNRM-CM5'!$I68,'CSIRO-Mk3-6-0'!$I68,'GFDL-ESM2M'!$I68,'GFDL-ESM2G'!$I68,'HadGEM2-ES'!$I68,'HadGEM2-CC'!$I68,inmcm4!$I68,'IPSL-CM5A-LR'!$I68,'IPSL-CM5A-MR'!$I68,'IPSL-MC5B-LR'!$I68,MIROC5!$I68,'MIROC-ESM'!$I68,'MIROC-ESM-CHEM'!$I68,'MRI-CGCM3'!$I68,'NorESM1-M'!$I68)</f>
        <v>144.62424999999999</v>
      </c>
      <c r="S69" s="51">
        <f>MAX('bcc-csm-1'!$J68,'bcc-csm1-1-m'!$J68,'BNU-ESM'!$J68,CanESM2!$J68,CCSM4!$J68,'CNRM-CM5'!$J68,'CSIRO-Mk3-6-0'!$J68,'GFDL-ESM2M'!$J68,'GFDL-ESM2G'!$J68,'HadGEM2-ES'!$J68,'HadGEM2-CC'!$J68,inmcm4!$J68,'IPSL-CM5A-LR'!$J68,'IPSL-CM5A-MR'!$J68,'IPSL-MC5B-LR'!$J68,MIROC5!$J68,'MIROC-ESM'!$J68,'MIROC-ESM-CHEM'!$J68,'MRI-CGCM3'!$J68,'NorESM1-M'!$J68)</f>
        <v>0.26019631129999998</v>
      </c>
      <c r="T69" s="10">
        <f>MAX('bcc-csm-1'!$K68,'bcc-csm1-1-m'!$K68,'BNU-ESM'!$K68,CanESM2!$K68,CCSM4!$K68,'CNRM-CM5'!$K68,'CSIRO-Mk3-6-0'!$K68,'GFDL-ESM2M'!$K68,'GFDL-ESM2G'!$K68,'HadGEM2-ES'!$K68,'HadGEM2-CC'!$K68,inmcm4!$K68,'IPSL-CM5A-LR'!$K68,'IPSL-CM5A-MR'!$K68,'IPSL-MC5B-LR'!$K68,MIROC5!$K68,'MIROC-ESM'!$K68,'MIROC-ESM-CHEM'!$K68,'MRI-CGCM3'!$K68,'NorESM1-M'!$K68)</f>
        <v>532.26176840000005</v>
      </c>
      <c r="U69" s="10">
        <f>MAX('bcc-csm-1'!$L68,'bcc-csm1-1-m'!$L68,'BNU-ESM'!$L68,CanESM2!$L68,CCSM4!$L68,'CNRM-CM5'!$L68,'CSIRO-Mk3-6-0'!$L68,'GFDL-ESM2M'!$L68,'GFDL-ESM2G'!$L68,'HadGEM2-ES'!$L68,'HadGEM2-CC'!$L68,inmcm4!$L68,'IPSL-CM5A-LR'!$L68,'IPSL-CM5A-MR'!$L68,'IPSL-MC5B-LR'!$L68,MIROC5!$L68,'MIROC-ESM'!$L68,'MIROC-ESM-CHEM'!$L68,'MRI-CGCM3'!$L68,'NorESM1-M'!$L68)</f>
        <v>245.91180890000001</v>
      </c>
      <c r="V69" s="51">
        <f>MAX('bcc-csm-1'!$M68,'bcc-csm1-1-m'!$M68,'BNU-ESM'!$M68,CanESM2!$M68,CCSM4!$M68,'CNRM-CM5'!$M68,'CSIRO-Mk3-6-0'!$M68,'GFDL-ESM2M'!$M68,'GFDL-ESM2G'!$M68,'HadGEM2-ES'!$M68,'HadGEM2-CC'!$M68,inmcm4!$M68,'IPSL-CM5A-LR'!$M68,'IPSL-CM5A-MR'!$M68,'IPSL-MC5B-LR'!$M68,MIROC5!$M68,'MIROC-ESM'!$M68,'MIROC-ESM-CHEM'!$M68,'MRI-CGCM3'!$M68,'NorESM1-M'!$M68)</f>
        <v>0.4087375533</v>
      </c>
      <c r="W69" s="10">
        <f>STDEV('bcc-csm-1'!$H68,'bcc-csm1-1-m'!$H68,'BNU-ESM'!$H68,CanESM2!$H68,CCSM4!$H68,'CNRM-CM5'!$H68,'CSIRO-Mk3-6-0'!$H68,'GFDL-ESM2M'!$H68,'GFDL-ESM2G'!$H68,'HadGEM2-ES'!$H68,'HadGEM2-CC'!$H68,inmcm4!$H68,'IPSL-CM5A-LR'!$H68,'IPSL-CM5A-MR'!$H68,'IPSL-MC5B-LR'!$H68,MIROC5!$H68,'MIROC-ESM'!$H68,'MIROC-ESM-CHEM'!$H68,'MRI-CGCM3'!$H68,'NorESM1-M'!$H68)</f>
        <v>75.561778335965087</v>
      </c>
      <c r="X69" s="10">
        <f>STDEV('bcc-csm-1'!$I68,'bcc-csm1-1-m'!$I68,'BNU-ESM'!$I68,CanESM2!$I68,CCSM4!$I68,'CNRM-CM5'!$I68,'CSIRO-Mk3-6-0'!$I68,'GFDL-ESM2M'!$I68,'GFDL-ESM2G'!$I68,'HadGEM2-ES'!$I68,'HadGEM2-CC'!$I68,inmcm4!$I68,'IPSL-CM5A-LR'!$I68,'IPSL-CM5A-MR'!$I68,'IPSL-MC5B-LR'!$I68,MIROC5!$I68,'MIROC-ESM'!$I68,'MIROC-ESM-CHEM'!$I68,'MRI-CGCM3'!$I68,'NorESM1-M'!$I68)</f>
        <v>37.826098858000421</v>
      </c>
      <c r="Y69" s="51">
        <f>STDEV('bcc-csm-1'!$J68,'bcc-csm1-1-m'!$J68,'BNU-ESM'!$J68,CanESM2!$J68,CCSM4!$J68,'CNRM-CM5'!$J68,'CSIRO-Mk3-6-0'!$J68,'GFDL-ESM2M'!$J68,'GFDL-ESM2G'!$J68,'HadGEM2-ES'!$J68,'HadGEM2-CC'!$J68,inmcm4!$J68,'IPSL-CM5A-LR'!$J68,'IPSL-CM5A-MR'!$J68,'IPSL-MC5B-LR'!$J68,MIROC5!$J68,'MIROC-ESM'!$J68,'MIROC-ESM-CHEM'!$J68,'MRI-CGCM3'!$J68,'NorESM1-M'!$J68)</f>
        <v>7.6726394339710069E-2</v>
      </c>
      <c r="Z69" s="10">
        <f>STDEV('bcc-csm-1'!$K68,'bcc-csm1-1-m'!$K68,'BNU-ESM'!$K68,CanESM2!$K68,CCSM4!$K68,'CNRM-CM5'!$K68,'CSIRO-Mk3-6-0'!$K68,'GFDL-ESM2M'!$K68,'GFDL-ESM2G'!$K68,'HadGEM2-ES'!$K68,'HadGEM2-CC'!$K68,inmcm4!$K68,'IPSL-CM5A-LR'!$K68,'IPSL-CM5A-MR'!$K68,'IPSL-MC5B-LR'!$K68,MIROC5!$K68,'MIROC-ESM'!$K68,'MIROC-ESM-CHEM'!$K68,'MRI-CGCM3'!$K68,'NorESM1-M'!$K68)</f>
        <v>126.8039253179892</v>
      </c>
      <c r="AA69" s="10">
        <f>STDEV('bcc-csm-1'!$L68,'bcc-csm1-1-m'!$L68,'BNU-ESM'!$L68,CanESM2!$L68,CCSM4!$L68,'CNRM-CM5'!$L68,'CSIRO-Mk3-6-0'!$L68,'GFDL-ESM2M'!$L68,'GFDL-ESM2G'!$L68,'HadGEM2-ES'!$L68,'HadGEM2-CC'!$L68,inmcm4!$L68,'IPSL-CM5A-LR'!$L68,'IPSL-CM5A-MR'!$L68,'IPSL-MC5B-LR'!$L68,MIROC5!$L68,'MIROC-ESM'!$L68,'MIROC-ESM-CHEM'!$L68,'MRI-CGCM3'!$L68,'NorESM1-M'!$L68)</f>
        <v>66.596738030178756</v>
      </c>
      <c r="AB69" s="51">
        <f>STDEV('bcc-csm-1'!$M68,'bcc-csm1-1-m'!$M68,'BNU-ESM'!$M68,CanESM2!$M68,CCSM4!$M68,'CNRM-CM5'!$M68,'CSIRO-Mk3-6-0'!$M68,'GFDL-ESM2M'!$M68,'GFDL-ESM2G'!$M68,'HadGEM2-ES'!$M68,'HadGEM2-CC'!$M68,inmcm4!$M68,'IPSL-CM5A-LR'!$M68,'IPSL-CM5A-MR'!$M68,'IPSL-MC5B-LR'!$M68,MIROC5!$M68,'MIROC-ESM'!$M68,'MIROC-ESM-CHEM'!$M68,'MRI-CGCM3'!$M68,'NorESM1-M'!$M68)</f>
        <v>0.11834536930133038</v>
      </c>
      <c r="AC69" s="10">
        <f t="shared" ref="AC69:AH69" si="158">E69-(3*W69)</f>
        <v>-17.021149069895273</v>
      </c>
      <c r="AD69" s="10">
        <f t="shared" si="158"/>
        <v>-33.522301289501257</v>
      </c>
      <c r="AE69" s="51">
        <f t="shared" si="158"/>
        <v>-0.12264010505413021</v>
      </c>
      <c r="AF69" s="10">
        <f t="shared" si="158"/>
        <v>-34.386147833967584</v>
      </c>
      <c r="AG69" s="10">
        <f t="shared" si="158"/>
        <v>-50.294318153036272</v>
      </c>
      <c r="AH69" s="54">
        <f t="shared" si="158"/>
        <v>-0.14974255382549115</v>
      </c>
      <c r="AI69" s="10">
        <f t="shared" ref="AI69:AN69" si="159">E69+(3*W69)</f>
        <v>436.34952094589528</v>
      </c>
      <c r="AJ69" s="10">
        <f t="shared" si="159"/>
        <v>193.43429185850127</v>
      </c>
      <c r="AK69" s="54">
        <f t="shared" si="159"/>
        <v>0.33771826098413021</v>
      </c>
      <c r="AL69" s="10">
        <f t="shared" si="159"/>
        <v>726.43740407396763</v>
      </c>
      <c r="AM69" s="10">
        <f t="shared" si="159"/>
        <v>349.28611002803626</v>
      </c>
      <c r="AN69" s="54">
        <f t="shared" si="159"/>
        <v>0.56032966198249112</v>
      </c>
      <c r="AO69" s="10">
        <f>AVERAGE('bcc-csm-1'!$E68,'bcc-csm1-1-m'!$E68,'BNU-ESM'!$E68,CanESM2!$E68,CCSM4!$E68,'CNRM-CM5'!$E68,'CSIRO-Mk3-6-0'!$E68,'GFDL-ESM2M'!$E68,'GFDL-ESM2G'!$E68,'HadGEM2-ES'!$E68,'HadGEM2-CC'!$E68,inmcm4!$E68,'IPSL-CM5A-LR'!$E68,'IPSL-CM5A-MR'!$E68,'IPSL-MC5B-LR'!$E68,MIROC5!$E68,'MIROC-ESM'!$E68,'MIROC-ESM-CHEM'!$E68,'MRI-CGCM3'!$E68,'NorESM1-M'!$E68)</f>
        <v>1854.3972801499999</v>
      </c>
      <c r="AP69" s="10">
        <f>AVERAGE('bcc-csm-1'!$F68,'bcc-csm1-1-m'!$F68,'BNU-ESM'!$F68,CanESM2!$F68,CCSM4!$F68,'CNRM-CM5'!$F68,'CSIRO-Mk3-6-0'!$F68,'GFDL-ESM2M'!$F68,'GFDL-ESM2G'!$F68,'HadGEM2-ES'!$F68,'HadGEM2-CC'!$F68,inmcm4!$F68,'IPSL-CM5A-LR'!$F68,'IPSL-CM5A-MR'!$F68,'IPSL-MC5B-LR'!$F68,MIROC5!$F68,'MIROC-ESM'!$F68,'MIROC-ESM-CHEM'!$F68,'MRI-CGCM3'!$F68,'NorESM1-M'!$F68)</f>
        <v>146.52572053999998</v>
      </c>
      <c r="AQ69" s="17">
        <f>AVERAGE('bcc-csm-1'!$G68,'bcc-csm1-1-m'!$G68,'BNU-ESM'!$G68,CanESM2!$G68,CCSM4!$G68,'CNRM-CM5'!$G68,'CSIRO-Mk3-6-0'!$G68,'GFDL-ESM2M'!$G68,'GFDL-ESM2G'!$G68,'HadGEM2-ES'!$G68,'HadGEM2-CC'!$G68,inmcm4!$G68,'IPSL-CM5A-LR'!$G68,'IPSL-CM5A-MR'!$G68,'IPSL-MC5B-LR'!$G68,MIROC5!$G68,'MIROC-ESM'!$G68,'MIROC-ESM-CHEM'!$G68,'MRI-CGCM3'!$G68,'NorESM1-M'!$G68)</f>
        <v>0.96902895592999982</v>
      </c>
      <c r="AR69" s="58">
        <f t="shared" si="152"/>
        <v>0.11306325143069694</v>
      </c>
      <c r="AS69" s="56">
        <f t="shared" si="153"/>
        <v>0.54567890872560398</v>
      </c>
      <c r="AT69" s="60">
        <f t="shared" si="154"/>
        <v>0.11097612440465436</v>
      </c>
      <c r="AU69" s="56">
        <f t="shared" si="155"/>
        <v>0.18659735528301166</v>
      </c>
      <c r="AV69" s="56">
        <f t="shared" si="156"/>
        <v>1.0202706759369879</v>
      </c>
      <c r="AW69" s="60">
        <f t="shared" si="157"/>
        <v>0.21185492221073512</v>
      </c>
    </row>
    <row r="70" spans="1:49" ht="12.75" x14ac:dyDescent="0.35">
      <c r="A70" s="7" t="str">
        <f>IF(AND(B70='bcc-csm-1'!C69, B70='bcc-csm1-1-m'!C69,B70='BNU-ESM'!C69, B70=CanESM2!C69, B70=CCSM4!C69, B70='CNRM-CM5'!C69, B70='CSIRO-Mk3-6-0'!C69, B70='GFDL-ESM2M'!C69, B70='GFDL-ESM2G'!C69, B70='HadGEM2-ES'!C69, B70='HadGEM2-CC'!C69, B70=inmcm4!C69, B70='IPSL-CM5A-LR'!C69, B70='IPSL-CM5A-MR'!C69, B70='IPSL-MC5B-LR'!C69, B70=MIROC5!C69, B70='MIROC-ESM'!C69, B70='MIROC-ESM-CHEM'!C69, B70='MRI-CGCM3'!C69, B70='NorESM1-M'!C69), "Yes", "No")</f>
        <v>Yes</v>
      </c>
      <c r="B70" s="7">
        <v>27131</v>
      </c>
      <c r="C70" s="7" t="str">
        <f>VLOOKUP(B70, 'County name'!$A$2:$B$89, 2, FALSE)</f>
        <v>Rice</v>
      </c>
      <c r="D70" s="8" t="s">
        <v>97</v>
      </c>
      <c r="E70" s="10">
        <f>AVERAGE('bcc-csm-1'!$H69,'bcc-csm1-1-m'!$H69,'BNU-ESM'!$H69,CanESM2!$H69,CCSM4!$H69,'CNRM-CM5'!$H69,'CSIRO-Mk3-6-0'!$H69,'GFDL-ESM2M'!$H69,'GFDL-ESM2G'!$H69,'HadGEM2-ES'!$H69,'HadGEM2-CC'!$H69,inmcm4!$H69,'IPSL-CM5A-LR'!$H69,'IPSL-CM5A-MR'!$H69,'IPSL-MC5B-LR'!$H69,MIROC5!$H69,'MIROC-ESM'!$H69,'MIROC-ESM-CHEM'!$H69,'MRI-CGCM3'!$H69,'NorESM1-M'!$H69)</f>
        <v>212.70279259149999</v>
      </c>
      <c r="F70" s="10">
        <f>AVERAGE('bcc-csm-1'!$I69,'bcc-csm1-1-m'!$I69,'BNU-ESM'!$I69,CanESM2!$I69,CCSM4!$I69,'CNRM-CM5'!$I69,'CSIRO-Mk3-6-0'!$I69,'GFDL-ESM2M'!$I69,'GFDL-ESM2G'!$I69,'HadGEM2-ES'!$I69,'HadGEM2-CC'!$I69,inmcm4!$I69,'IPSL-CM5A-LR'!$I69,'IPSL-CM5A-MR'!$I69,'IPSL-MC5B-LR'!$I69,MIROC5!$I69,'MIROC-ESM'!$I69,'MIROC-ESM-CHEM'!$I69,'MRI-CGCM3'!$I69,'NorESM1-M'!$I69)</f>
        <v>74.298395426500008</v>
      </c>
      <c r="G70" s="51">
        <f>AVERAGE('bcc-csm-1'!$J69,'bcc-csm1-1-m'!$J69,'BNU-ESM'!$J69,CanESM2!$J69,CCSM4!$J69,'CNRM-CM5'!$J69,'CSIRO-Mk3-6-0'!$J69,'GFDL-ESM2M'!$J69,'GFDL-ESM2G'!$J69,'HadGEM2-ES'!$J69,'HadGEM2-CC'!$J69,inmcm4!$J69,'IPSL-CM5A-LR'!$J69,'IPSL-CM5A-MR'!$J69,'IPSL-MC5B-LR'!$J69,MIROC5!$J69,'MIROC-ESM'!$J69,'MIROC-ESM-CHEM'!$J69,'MRI-CGCM3'!$J69,'NorESM1-M'!$J69)</f>
        <v>0.1054326030115</v>
      </c>
      <c r="H70" s="10">
        <f>AVERAGE('bcc-csm-1'!$K69,'bcc-csm1-1-m'!$K69,'BNU-ESM'!$K69,CanESM2!$K69,CCSM4!$K69,'CNRM-CM5'!$K69,'CSIRO-Mk3-6-0'!$K69,'GFDL-ESM2M'!$K69,'GFDL-ESM2G'!$K69,'HadGEM2-ES'!$K69,'HadGEM2-CC'!$K69,inmcm4!$K69,'IPSL-CM5A-LR'!$K69,'IPSL-CM5A-MR'!$K69,'IPSL-MC5B-LR'!$K69,MIROC5!$K69,'MIROC-ESM'!$K69,'MIROC-ESM-CHEM'!$K69,'MRI-CGCM3'!$K69,'NorESM1-M'!$K69)</f>
        <v>349.59617982499998</v>
      </c>
      <c r="I70" s="10">
        <f>AVERAGE('bcc-csm-1'!$L69,'bcc-csm1-1-m'!$L69,'BNU-ESM'!$L69,CanESM2!$L69,CCSM4!$L69,'CNRM-CM5'!$L69,'CSIRO-Mk3-6-0'!$L69,'GFDL-ESM2M'!$L69,'GFDL-ESM2G'!$L69,'HadGEM2-ES'!$L69,'HadGEM2-CC'!$L69,inmcm4!$L69,'IPSL-CM5A-LR'!$L69,'IPSL-CM5A-MR'!$L69,'IPSL-MC5B-LR'!$L69,MIROC5!$L69,'MIROC-ESM'!$L69,'MIROC-ESM-CHEM'!$L69,'MRI-CGCM3'!$L69,'NorESM1-M'!$L69)</f>
        <v>142.39838646300004</v>
      </c>
      <c r="J70" s="51">
        <f>AVERAGE('bcc-csm-1'!$M69,'bcc-csm1-1-m'!$M69,'BNU-ESM'!$M69,CanESM2!$M69,CCSM4!$M69,'CNRM-CM5'!$M69,'CSIRO-Mk3-6-0'!$M69,'GFDL-ESM2M'!$M69,'GFDL-ESM2G'!$M69,'HadGEM2-ES'!$M69,'HadGEM2-CC'!$M69,inmcm4!$M69,'IPSL-CM5A-LR'!$M69,'IPSL-CM5A-MR'!$M69,'IPSL-MC5B-LR'!$M69,MIROC5!$M69,'MIROC-ESM'!$M69,'MIROC-ESM-CHEM'!$M69,'MRI-CGCM3'!$M69,'NorESM1-M'!$M69)</f>
        <v>0.19823024190834998</v>
      </c>
      <c r="K70" s="10">
        <f>MIN('bcc-csm-1'!$H69,'bcc-csm1-1-m'!$H69,'BNU-ESM'!$H69,CanESM2!$H69,CCSM4!$H69,'CNRM-CM5'!$H69,'CSIRO-Mk3-6-0'!$H69,'GFDL-ESM2M'!$H69,'GFDL-ESM2G'!$H69,'HadGEM2-ES'!$H69,'HadGEM2-CC'!$H69,inmcm4!$H69,'IPSL-CM5A-LR'!$H69,'IPSL-CM5A-MR'!$H69,'IPSL-MC5B-LR'!$H69,MIROC5!$H69,'MIROC-ESM'!$H69,'MIROC-ESM-CHEM'!$H69,'MRI-CGCM3'!$H69,'NorESM1-M'!$H69)</f>
        <v>47.060393959999999</v>
      </c>
      <c r="L70" s="10">
        <f>MIN('bcc-csm-1'!$I69,'bcc-csm1-1-m'!$I69,'BNU-ESM'!$I69,CanESM2!$I69,CCSM4!$I69,'CNRM-CM5'!$I69,'CSIRO-Mk3-6-0'!$I69,'GFDL-ESM2M'!$I69,'GFDL-ESM2G'!$I69,'HadGEM2-ES'!$I69,'HadGEM2-CC'!$I69,inmcm4!$I69,'IPSL-CM5A-LR'!$I69,'IPSL-CM5A-MR'!$I69,'IPSL-MC5B-LR'!$I69,MIROC5!$I69,'MIROC-ESM'!$I69,'MIROC-ESM-CHEM'!$I69,'MRI-CGCM3'!$I69,'NorESM1-M'!$I69)</f>
        <v>-11.75385904</v>
      </c>
      <c r="M70" s="51">
        <f>MIN('bcc-csm-1'!$J69,'bcc-csm1-1-m'!$J69,'BNU-ESM'!$J69,CanESM2!$J69,CCSM4!$J69,'CNRM-CM5'!$J69,'CSIRO-Mk3-6-0'!$J69,'GFDL-ESM2M'!$J69,'GFDL-ESM2G'!$J69,'HadGEM2-ES'!$J69,'HadGEM2-CC'!$J69,inmcm4!$J69,'IPSL-CM5A-LR'!$J69,'IPSL-CM5A-MR'!$J69,'IPSL-MC5B-LR'!$J69,MIROC5!$J69,'MIROC-ESM'!$J69,'MIROC-ESM-CHEM'!$J69,'MRI-CGCM3'!$J69,'NorESM1-M'!$J69)</f>
        <v>-6.022565765E-2</v>
      </c>
      <c r="N70" s="10">
        <f>MIN('bcc-csm-1'!$K69,'bcc-csm1-1-m'!$K69,'BNU-ESM'!$K69,CanESM2!$K69,CCSM4!$K69,'CNRM-CM5'!$K69,'CSIRO-Mk3-6-0'!$K69,'GFDL-ESM2M'!$K69,'GFDL-ESM2G'!$K69,'HadGEM2-ES'!$K69,'HadGEM2-CC'!$K69,inmcm4!$K69,'IPSL-CM5A-LR'!$K69,'IPSL-CM5A-MR'!$K69,'IPSL-MC5B-LR'!$K69,MIROC5!$K69,'MIROC-ESM'!$K69,'MIROC-ESM-CHEM'!$K69,'MRI-CGCM3'!$K69,'NorESM1-M'!$K69)</f>
        <v>123.25928639999999</v>
      </c>
      <c r="O70" s="10">
        <f>MIN('bcc-csm-1'!$L69,'bcc-csm1-1-m'!$L69,'BNU-ESM'!$L69,CanESM2!$L69,CCSM4!$L69,'CNRM-CM5'!$L69,'CSIRO-Mk3-6-0'!$L69,'GFDL-ESM2M'!$L69,'GFDL-ESM2G'!$L69,'HadGEM2-ES'!$L69,'HadGEM2-CC'!$L69,inmcm4!$L69,'IPSL-CM5A-LR'!$L69,'IPSL-CM5A-MR'!$L69,'IPSL-MC5B-LR'!$L69,MIROC5!$L69,'MIROC-ESM'!$L69,'MIROC-ESM-CHEM'!$L69,'MRI-CGCM3'!$L69,'NorESM1-M'!$L69)</f>
        <v>21.703228809999999</v>
      </c>
      <c r="P70" s="51">
        <f>MIN('bcc-csm-1'!$M69,'bcc-csm1-1-m'!$M69,'BNU-ESM'!$M69,CanESM2!$M69,CCSM4!$M69,'CNRM-CM5'!$M69,'CSIRO-Mk3-6-0'!$M69,'GFDL-ESM2M'!$M69,'GFDL-ESM2G'!$M69,'HadGEM2-ES'!$M69,'HadGEM2-CC'!$M69,inmcm4!$M69,'IPSL-CM5A-LR'!$M69,'IPSL-CM5A-MR'!$M69,'IPSL-MC5B-LR'!$M69,MIROC5!$M69,'MIROC-ESM'!$M69,'MIROC-ESM-CHEM'!$M69,'MRI-CGCM3'!$M69,'NorESM1-M'!$M69)</f>
        <v>-1.129409943E-3</v>
      </c>
      <c r="Q70" s="10">
        <f>MAX('bcc-csm-1'!$H69,'bcc-csm1-1-m'!$H69,'BNU-ESM'!$H69,CanESM2!$H69,CCSM4!$H69,'CNRM-CM5'!$H69,'CSIRO-Mk3-6-0'!$H69,'GFDL-ESM2M'!$H69,'GFDL-ESM2G'!$H69,'HadGEM2-ES'!$H69,'HadGEM2-CC'!$H69,inmcm4!$H69,'IPSL-CM5A-LR'!$H69,'IPSL-CM5A-MR'!$H69,'IPSL-MC5B-LR'!$H69,MIROC5!$H69,'MIROC-ESM'!$H69,'MIROC-ESM-CHEM'!$H69,'MRI-CGCM3'!$H69,'NorESM1-M'!$H69)</f>
        <v>352.72684939999999</v>
      </c>
      <c r="R70" s="10">
        <f>MAX('bcc-csm-1'!$I69,'bcc-csm1-1-m'!$I69,'BNU-ESM'!$I69,CanESM2!$I69,CCSM4!$I69,'CNRM-CM5'!$I69,'CSIRO-Mk3-6-0'!$I69,'GFDL-ESM2M'!$I69,'GFDL-ESM2G'!$I69,'HadGEM2-ES'!$I69,'HadGEM2-CC'!$I69,inmcm4!$I69,'IPSL-CM5A-LR'!$I69,'IPSL-CM5A-MR'!$I69,'IPSL-MC5B-LR'!$I69,MIROC5!$I69,'MIROC-ESM'!$I69,'MIROC-ESM-CHEM'!$I69,'MRI-CGCM3'!$I69,'NorESM1-M'!$I69)</f>
        <v>141.59101100000001</v>
      </c>
      <c r="S70" s="51">
        <f>MAX('bcc-csm-1'!$J69,'bcc-csm1-1-m'!$J69,'BNU-ESM'!$J69,CanESM2!$J69,CCSM4!$J69,'CNRM-CM5'!$J69,'CSIRO-Mk3-6-0'!$J69,'GFDL-ESM2M'!$J69,'GFDL-ESM2G'!$J69,'HadGEM2-ES'!$J69,'HadGEM2-CC'!$J69,inmcm4!$J69,'IPSL-CM5A-LR'!$J69,'IPSL-CM5A-MR'!$J69,'IPSL-MC5B-LR'!$J69,MIROC5!$J69,'MIROC-ESM'!$J69,'MIROC-ESM-CHEM'!$J69,'MRI-CGCM3'!$J69,'NorESM1-M'!$J69)</f>
        <v>0.26199612370000003</v>
      </c>
      <c r="T70" s="10">
        <f>MAX('bcc-csm-1'!$K69,'bcc-csm1-1-m'!$K69,'BNU-ESM'!$K69,CanESM2!$K69,CCSM4!$K69,'CNRM-CM5'!$K69,'CSIRO-Mk3-6-0'!$K69,'GFDL-ESM2M'!$K69,'GFDL-ESM2G'!$K69,'HadGEM2-ES'!$K69,'HadGEM2-CC'!$K69,inmcm4!$K69,'IPSL-CM5A-LR'!$K69,'IPSL-CM5A-MR'!$K69,'IPSL-MC5B-LR'!$K69,MIROC5!$K69,'MIROC-ESM'!$K69,'MIROC-ESM-CHEM'!$K69,'MRI-CGCM3'!$K69,'NorESM1-M'!$K69)</f>
        <v>547.92151709999996</v>
      </c>
      <c r="U70" s="10">
        <f>MAX('bcc-csm-1'!$L69,'bcc-csm1-1-m'!$L69,'BNU-ESM'!$L69,CanESM2!$L69,CCSM4!$L69,'CNRM-CM5'!$L69,'CSIRO-Mk3-6-0'!$L69,'GFDL-ESM2M'!$L69,'GFDL-ESM2G'!$L69,'HadGEM2-ES'!$L69,'HadGEM2-CC'!$L69,inmcm4!$L69,'IPSL-CM5A-LR'!$L69,'IPSL-CM5A-MR'!$L69,'IPSL-MC5B-LR'!$L69,MIROC5!$L69,'MIROC-ESM'!$L69,'MIROC-ESM-CHEM'!$L69,'MRI-CGCM3'!$L69,'NorESM1-M'!$L69)</f>
        <v>265.03742870000002</v>
      </c>
      <c r="V70" s="51">
        <f>MAX('bcc-csm-1'!$M69,'bcc-csm1-1-m'!$M69,'BNU-ESM'!$M69,CanESM2!$M69,CCSM4!$M69,'CNRM-CM5'!$M69,'CSIRO-Mk3-6-0'!$M69,'GFDL-ESM2M'!$M69,'GFDL-ESM2G'!$M69,'HadGEM2-ES'!$M69,'HadGEM2-CC'!$M69,inmcm4!$M69,'IPSL-CM5A-LR'!$M69,'IPSL-CM5A-MR'!$M69,'IPSL-MC5B-LR'!$M69,MIROC5!$M69,'MIROC-ESM'!$M69,'MIROC-ESM-CHEM'!$M69,'MRI-CGCM3'!$M69,'NorESM1-M'!$M69)</f>
        <v>0.41217554029999998</v>
      </c>
      <c r="W70" s="10">
        <f>STDEV('bcc-csm-1'!$H69,'bcc-csm1-1-m'!$H69,'BNU-ESM'!$H69,CanESM2!$H69,CCSM4!$H69,'CNRM-CM5'!$H69,'CSIRO-Mk3-6-0'!$H69,'GFDL-ESM2M'!$H69,'GFDL-ESM2G'!$H69,'HadGEM2-ES'!$H69,'HadGEM2-CC'!$H69,inmcm4!$H69,'IPSL-CM5A-LR'!$H69,'IPSL-CM5A-MR'!$H69,'IPSL-MC5B-LR'!$H69,MIROC5!$H69,'MIROC-ESM'!$H69,'MIROC-ESM-CHEM'!$H69,'MRI-CGCM3'!$H69,'NorESM1-M'!$H69)</f>
        <v>78.522153385675153</v>
      </c>
      <c r="X70" s="10">
        <f>STDEV('bcc-csm-1'!$I69,'bcc-csm1-1-m'!$I69,'BNU-ESM'!$I69,CanESM2!$I69,CCSM4!$I69,'CNRM-CM5'!$I69,'CSIRO-Mk3-6-0'!$I69,'GFDL-ESM2M'!$I69,'GFDL-ESM2G'!$I69,'HadGEM2-ES'!$I69,'HadGEM2-CC'!$I69,inmcm4!$I69,'IPSL-CM5A-LR'!$I69,'IPSL-CM5A-MR'!$I69,'IPSL-MC5B-LR'!$I69,MIROC5!$I69,'MIROC-ESM'!$I69,'MIROC-ESM-CHEM'!$I69,'MRI-CGCM3'!$I69,'NorESM1-M'!$I69)</f>
        <v>36.440015529050783</v>
      </c>
      <c r="Y70" s="51">
        <f>STDEV('bcc-csm-1'!$J69,'bcc-csm1-1-m'!$J69,'BNU-ESM'!$J69,CanESM2!$J69,CCSM4!$J69,'CNRM-CM5'!$J69,'CSIRO-Mk3-6-0'!$J69,'GFDL-ESM2M'!$J69,'GFDL-ESM2G'!$J69,'HadGEM2-ES'!$J69,'HadGEM2-CC'!$J69,inmcm4!$J69,'IPSL-CM5A-LR'!$J69,'IPSL-CM5A-MR'!$J69,'IPSL-MC5B-LR'!$J69,MIROC5!$J69,'MIROC-ESM'!$J69,'MIROC-ESM-CHEM'!$J69,'MRI-CGCM3'!$J69,'NorESM1-M'!$J69)</f>
        <v>7.587764832220284E-2</v>
      </c>
      <c r="Z70" s="10">
        <f>STDEV('bcc-csm-1'!$K69,'bcc-csm1-1-m'!$K69,'BNU-ESM'!$K69,CanESM2!$K69,CCSM4!$K69,'CNRM-CM5'!$K69,'CSIRO-Mk3-6-0'!$K69,'GFDL-ESM2M'!$K69,'GFDL-ESM2G'!$K69,'HadGEM2-ES'!$K69,'HadGEM2-CC'!$K69,inmcm4!$K69,'IPSL-CM5A-LR'!$K69,'IPSL-CM5A-MR'!$K69,'IPSL-MC5B-LR'!$K69,MIROC5!$K69,'MIROC-ESM'!$K69,'MIROC-ESM-CHEM'!$K69,'MRI-CGCM3'!$K69,'NorESM1-M'!$K69)</f>
        <v>132.32501844886895</v>
      </c>
      <c r="AA70" s="10">
        <f>STDEV('bcc-csm-1'!$L69,'bcc-csm1-1-m'!$L69,'BNU-ESM'!$L69,CanESM2!$L69,CCSM4!$L69,'CNRM-CM5'!$L69,'CSIRO-Mk3-6-0'!$L69,'GFDL-ESM2M'!$L69,'GFDL-ESM2G'!$L69,'HadGEM2-ES'!$L69,'HadGEM2-CC'!$L69,inmcm4!$L69,'IPSL-CM5A-LR'!$L69,'IPSL-CM5A-MR'!$L69,'IPSL-MC5B-LR'!$L69,MIROC5!$L69,'MIROC-ESM'!$L69,'MIROC-ESM-CHEM'!$L69,'MRI-CGCM3'!$L69,'NorESM1-M'!$L69)</f>
        <v>71.486889656996922</v>
      </c>
      <c r="AB70" s="51">
        <f>STDEV('bcc-csm-1'!$M69,'bcc-csm1-1-m'!$M69,'BNU-ESM'!$M69,CanESM2!$M69,CCSM4!$M69,'CNRM-CM5'!$M69,'CSIRO-Mk3-6-0'!$M69,'GFDL-ESM2M'!$M69,'GFDL-ESM2G'!$M69,'HadGEM2-ES'!$M69,'HadGEM2-CC'!$M69,inmcm4!$M69,'IPSL-CM5A-LR'!$M69,'IPSL-CM5A-MR'!$M69,'IPSL-MC5B-LR'!$M69,MIROC5!$M69,'MIROC-ESM'!$M69,'MIROC-ESM-CHEM'!$M69,'MRI-CGCM3'!$M69,'NorESM1-M'!$M69)</f>
        <v>0.12203917460768277</v>
      </c>
      <c r="AC70" s="10">
        <f t="shared" ref="AC70:AH70" si="160">E70-(3*W70)</f>
        <v>-22.863667565525475</v>
      </c>
      <c r="AD70" s="10">
        <f t="shared" si="160"/>
        <v>-35.02165116065234</v>
      </c>
      <c r="AE70" s="51">
        <f t="shared" si="160"/>
        <v>-0.12220034195510852</v>
      </c>
      <c r="AF70" s="10">
        <f t="shared" si="160"/>
        <v>-47.378875521606858</v>
      </c>
      <c r="AG70" s="10">
        <f t="shared" si="160"/>
        <v>-72.062282507990716</v>
      </c>
      <c r="AH70" s="54">
        <f t="shared" si="160"/>
        <v>-0.16788728191469832</v>
      </c>
      <c r="AI70" s="10">
        <f t="shared" ref="AI70:AN70" si="161">E70+(3*W70)</f>
        <v>448.26925274852545</v>
      </c>
      <c r="AJ70" s="10">
        <f t="shared" si="161"/>
        <v>183.61844201365236</v>
      </c>
      <c r="AK70" s="54">
        <f t="shared" si="161"/>
        <v>0.3330655479781085</v>
      </c>
      <c r="AL70" s="10">
        <f t="shared" si="161"/>
        <v>746.57123517160676</v>
      </c>
      <c r="AM70" s="10">
        <f t="shared" si="161"/>
        <v>356.85905543399076</v>
      </c>
      <c r="AN70" s="54">
        <f t="shared" si="161"/>
        <v>0.56434776573139822</v>
      </c>
      <c r="AO70" s="10">
        <f>AVERAGE('bcc-csm-1'!$E69,'bcc-csm1-1-m'!$E69,'BNU-ESM'!$E69,CanESM2!$E69,CCSM4!$E69,'CNRM-CM5'!$E69,'CSIRO-Mk3-6-0'!$E69,'GFDL-ESM2M'!$E69,'GFDL-ESM2G'!$E69,'HadGEM2-ES'!$E69,'HadGEM2-CC'!$E69,inmcm4!$E69,'IPSL-CM5A-LR'!$E69,'IPSL-CM5A-MR'!$E69,'IPSL-MC5B-LR'!$E69,MIROC5!$E69,'MIROC-ESM'!$E69,'MIROC-ESM-CHEM'!$E69,'MRI-CGCM3'!$E69,'NorESM1-M'!$E69)</f>
        <v>1809.4346707499994</v>
      </c>
      <c r="AP70" s="10">
        <f>AVERAGE('bcc-csm-1'!$F69,'bcc-csm1-1-m'!$F69,'BNU-ESM'!$F69,CanESM2!$F69,CCSM4!$F69,'CNRM-CM5'!$F69,'CSIRO-Mk3-6-0'!$F69,'GFDL-ESM2M'!$F69,'GFDL-ESM2G'!$F69,'HadGEM2-ES'!$F69,'HadGEM2-CC'!$F69,inmcm4!$F69,'IPSL-CM5A-LR'!$F69,'IPSL-CM5A-MR'!$F69,'IPSL-MC5B-LR'!$F69,MIROC5!$F69,'MIROC-ESM'!$F69,'MIROC-ESM-CHEM'!$F69,'MRI-CGCM3'!$F69,'NorESM1-M'!$F69)</f>
        <v>125.028416948</v>
      </c>
      <c r="AQ70" s="17">
        <f>AVERAGE('bcc-csm-1'!$G69,'bcc-csm1-1-m'!$G69,'BNU-ESM'!$G69,CanESM2!$G69,CCSM4!$G69,'CNRM-CM5'!$G69,'CSIRO-Mk3-6-0'!$G69,'GFDL-ESM2M'!$G69,'GFDL-ESM2G'!$G69,'HadGEM2-ES'!$G69,'HadGEM2-CC'!$G69,inmcm4!$G69,'IPSL-CM5A-LR'!$G69,'IPSL-CM5A-MR'!$G69,'IPSL-MC5B-LR'!$G69,MIROC5!$G69,'MIROC-ESM'!$G69,'MIROC-ESM-CHEM'!$G69,'MRI-CGCM3'!$G69,'NorESM1-M'!$G69)</f>
        <v>0.89005335142999997</v>
      </c>
      <c r="AR70" s="58">
        <f t="shared" si="152"/>
        <v>0.11755207083731628</v>
      </c>
      <c r="AS70" s="56">
        <f t="shared" si="153"/>
        <v>0.59425206877090286</v>
      </c>
      <c r="AT70" s="60">
        <f t="shared" si="154"/>
        <v>0.11845649796397846</v>
      </c>
      <c r="AU70" s="56">
        <f t="shared" si="155"/>
        <v>0.19320740642163917</v>
      </c>
      <c r="AV70" s="56">
        <f t="shared" si="156"/>
        <v>1.1389281728027021</v>
      </c>
      <c r="AW70" s="60">
        <f t="shared" si="157"/>
        <v>0.22271725800466266</v>
      </c>
    </row>
    <row r="71" spans="1:49" ht="12.75" x14ac:dyDescent="0.35">
      <c r="A71" s="7" t="str">
        <f>IF(AND(B71='bcc-csm-1'!C70, B71='bcc-csm1-1-m'!C70,B71='BNU-ESM'!C70, B71=CanESM2!C70, B71=CCSM4!C70, B71='CNRM-CM5'!C70, B71='CSIRO-Mk3-6-0'!C70, B71='GFDL-ESM2M'!C70, B71='GFDL-ESM2G'!C70, B71='HadGEM2-ES'!C70, B71='HadGEM2-CC'!C70, B71=inmcm4!C70, B71='IPSL-CM5A-LR'!C70, B71='IPSL-CM5A-MR'!C70, B71='IPSL-MC5B-LR'!C70, B71=MIROC5!C70, B71='MIROC-ESM'!C70, B71='MIROC-ESM-CHEM'!C70, B71='MRI-CGCM3'!C70, B71='NorESM1-M'!C70), "Yes", "No")</f>
        <v>Yes</v>
      </c>
      <c r="B71" s="7">
        <v>27133</v>
      </c>
      <c r="C71" s="7" t="str">
        <f>VLOOKUP(B71, 'County name'!$A$2:$B$89, 2, FALSE)</f>
        <v>Rock</v>
      </c>
      <c r="D71" s="8" t="s">
        <v>97</v>
      </c>
      <c r="E71" s="10">
        <f>AVERAGE('bcc-csm-1'!$H70,'bcc-csm1-1-m'!$H70,'BNU-ESM'!$H70,CanESM2!$H70,CCSM4!$H70,'CNRM-CM5'!$H70,'CSIRO-Mk3-6-0'!$H70,'GFDL-ESM2M'!$H70,'GFDL-ESM2G'!$H70,'HadGEM2-ES'!$H70,'HadGEM2-CC'!$H70,inmcm4!$H70,'IPSL-CM5A-LR'!$H70,'IPSL-CM5A-MR'!$H70,'IPSL-MC5B-LR'!$H70,MIROC5!$H70,'MIROC-ESM'!$H70,'MIROC-ESM-CHEM'!$H70,'MRI-CGCM3'!$H70,'NorESM1-M'!$H70)</f>
        <v>211.54287703700001</v>
      </c>
      <c r="F71" s="10">
        <f>AVERAGE('bcc-csm-1'!$I70,'bcc-csm1-1-m'!$I70,'BNU-ESM'!$I70,CanESM2!$I70,CCSM4!$I70,'CNRM-CM5'!$I70,'CSIRO-Mk3-6-0'!$I70,'GFDL-ESM2M'!$I70,'GFDL-ESM2G'!$I70,'HadGEM2-ES'!$I70,'HadGEM2-CC'!$I70,inmcm4!$I70,'IPSL-CM5A-LR'!$I70,'IPSL-CM5A-MR'!$I70,'IPSL-MC5B-LR'!$I70,MIROC5!$I70,'MIROC-ESM'!$I70,'MIROC-ESM-CHEM'!$I70,'MRI-CGCM3'!$I70,'NorESM1-M'!$I70)</f>
        <v>85.568156777199988</v>
      </c>
      <c r="G71" s="51">
        <f>AVERAGE('bcc-csm-1'!$J70,'bcc-csm1-1-m'!$J70,'BNU-ESM'!$J70,CanESM2!$J70,CCSM4!$J70,'CNRM-CM5'!$J70,'CSIRO-Mk3-6-0'!$J70,'GFDL-ESM2M'!$J70,'GFDL-ESM2G'!$J70,'HadGEM2-ES'!$J70,'HadGEM2-CC'!$J70,inmcm4!$J70,'IPSL-CM5A-LR'!$J70,'IPSL-CM5A-MR'!$J70,'IPSL-MC5B-LR'!$J70,MIROC5!$J70,'MIROC-ESM'!$J70,'MIROC-ESM-CHEM'!$J70,'MRI-CGCM3'!$J70,'NorESM1-M'!$J70)</f>
        <v>0.11752083789700001</v>
      </c>
      <c r="H71" s="10">
        <f>AVERAGE('bcc-csm-1'!$K70,'bcc-csm1-1-m'!$K70,'BNU-ESM'!$K70,CanESM2!$K70,CCSM4!$K70,'CNRM-CM5'!$K70,'CSIRO-Mk3-6-0'!$K70,'GFDL-ESM2M'!$K70,'GFDL-ESM2G'!$K70,'HadGEM2-ES'!$K70,'HadGEM2-CC'!$K70,inmcm4!$K70,'IPSL-CM5A-LR'!$K70,'IPSL-CM5A-MR'!$K70,'IPSL-MC5B-LR'!$K70,MIROC5!$K70,'MIROC-ESM'!$K70,'MIROC-ESM-CHEM'!$K70,'MRI-CGCM3'!$K70,'NorESM1-M'!$K70)</f>
        <v>351.03713997500006</v>
      </c>
      <c r="I71" s="10">
        <f>AVERAGE('bcc-csm-1'!$L70,'bcc-csm1-1-m'!$L70,'BNU-ESM'!$L70,CanESM2!$L70,CCSM4!$L70,'CNRM-CM5'!$L70,'CSIRO-Mk3-6-0'!$L70,'GFDL-ESM2M'!$L70,'GFDL-ESM2G'!$L70,'HadGEM2-ES'!$L70,'HadGEM2-CC'!$L70,inmcm4!$L70,'IPSL-CM5A-LR'!$L70,'IPSL-CM5A-MR'!$L70,'IPSL-MC5B-LR'!$L70,MIROC5!$L70,'MIROC-ESM'!$L70,'MIROC-ESM-CHEM'!$L70,'MRI-CGCM3'!$L70,'NorESM1-M'!$L70)</f>
        <v>158.80737290849999</v>
      </c>
      <c r="J71" s="51">
        <f>AVERAGE('bcc-csm-1'!$M70,'bcc-csm1-1-m'!$M70,'BNU-ESM'!$M70,CanESM2!$M70,CCSM4!$M70,'CNRM-CM5'!$M70,'CSIRO-Mk3-6-0'!$M70,'GFDL-ESM2M'!$M70,'GFDL-ESM2G'!$M70,'HadGEM2-ES'!$M70,'HadGEM2-CC'!$M70,inmcm4!$M70,'IPSL-CM5A-LR'!$M70,'IPSL-CM5A-MR'!$M70,'IPSL-MC5B-LR'!$M70,MIROC5!$M70,'MIROC-ESM'!$M70,'MIROC-ESM-CHEM'!$M70,'MRI-CGCM3'!$M70,'NorESM1-M'!$M70)</f>
        <v>0.22158176945099997</v>
      </c>
      <c r="K71" s="10">
        <f>MIN('bcc-csm-1'!$H70,'bcc-csm1-1-m'!$H70,'BNU-ESM'!$H70,CanESM2!$H70,CCSM4!$H70,'CNRM-CM5'!$H70,'CSIRO-Mk3-6-0'!$H70,'GFDL-ESM2M'!$H70,'GFDL-ESM2G'!$H70,'HadGEM2-ES'!$H70,'HadGEM2-CC'!$H70,inmcm4!$H70,'IPSL-CM5A-LR'!$H70,'IPSL-CM5A-MR'!$H70,'IPSL-MC5B-LR'!$H70,MIROC5!$H70,'MIROC-ESM'!$H70,'MIROC-ESM-CHEM'!$H70,'MRI-CGCM3'!$H70,'NorESM1-M'!$H70)</f>
        <v>33.386649140000003</v>
      </c>
      <c r="L71" s="10">
        <f>MIN('bcc-csm-1'!$I70,'bcc-csm1-1-m'!$I70,'BNU-ESM'!$I70,CanESM2!$I70,CCSM4!$I70,'CNRM-CM5'!$I70,'CSIRO-Mk3-6-0'!$I70,'GFDL-ESM2M'!$I70,'GFDL-ESM2G'!$I70,'HadGEM2-ES'!$I70,'HadGEM2-CC'!$I70,inmcm4!$I70,'IPSL-CM5A-LR'!$I70,'IPSL-CM5A-MR'!$I70,'IPSL-MC5B-LR'!$I70,MIROC5!$I70,'MIROC-ESM'!$I70,'MIROC-ESM-CHEM'!$I70,'MRI-CGCM3'!$I70,'NorESM1-M'!$I70)</f>
        <v>-6.8758488660000001</v>
      </c>
      <c r="M71" s="51">
        <f>MIN('bcc-csm-1'!$J70,'bcc-csm1-1-m'!$J70,'BNU-ESM'!$J70,CanESM2!$J70,CCSM4!$J70,'CNRM-CM5'!$J70,'CSIRO-Mk3-6-0'!$J70,'GFDL-ESM2M'!$J70,'GFDL-ESM2G'!$J70,'HadGEM2-ES'!$J70,'HadGEM2-CC'!$J70,inmcm4!$J70,'IPSL-CM5A-LR'!$J70,'IPSL-CM5A-MR'!$J70,'IPSL-MC5B-LR'!$J70,MIROC5!$J70,'MIROC-ESM'!$J70,'MIROC-ESM-CHEM'!$J70,'MRI-CGCM3'!$J70,'NorESM1-M'!$J70)</f>
        <v>-6.2190466309999998E-2</v>
      </c>
      <c r="N71" s="10">
        <f>MIN('bcc-csm-1'!$K70,'bcc-csm1-1-m'!$K70,'BNU-ESM'!$K70,CanESM2!$K70,CCSM4!$K70,'CNRM-CM5'!$K70,'CSIRO-Mk3-6-0'!$K70,'GFDL-ESM2M'!$K70,'GFDL-ESM2G'!$K70,'HadGEM2-ES'!$K70,'HadGEM2-CC'!$K70,inmcm4!$K70,'IPSL-CM5A-LR'!$K70,'IPSL-CM5A-MR'!$K70,'IPSL-MC5B-LR'!$K70,MIROC5!$K70,'MIROC-ESM'!$K70,'MIROC-ESM-CHEM'!$K70,'MRI-CGCM3'!$K70,'NorESM1-M'!$K70)</f>
        <v>122.0153001</v>
      </c>
      <c r="O71" s="10">
        <f>MIN('bcc-csm-1'!$L70,'bcc-csm1-1-m'!$L70,'BNU-ESM'!$L70,CanESM2!$L70,CCSM4!$L70,'CNRM-CM5'!$L70,'CSIRO-Mk3-6-0'!$L70,'GFDL-ESM2M'!$L70,'GFDL-ESM2G'!$L70,'HadGEM2-ES'!$L70,'HadGEM2-CC'!$L70,inmcm4!$L70,'IPSL-CM5A-LR'!$L70,'IPSL-CM5A-MR'!$L70,'IPSL-MC5B-LR'!$L70,MIROC5!$L70,'MIROC-ESM'!$L70,'MIROC-ESM-CHEM'!$L70,'MRI-CGCM3'!$L70,'NorESM1-M'!$L70)</f>
        <v>43.297412010000002</v>
      </c>
      <c r="P71" s="51">
        <f>MIN('bcc-csm-1'!$M70,'bcc-csm1-1-m'!$M70,'BNU-ESM'!$M70,CanESM2!$M70,CCSM4!$M70,'CNRM-CM5'!$M70,'CSIRO-Mk3-6-0'!$M70,'GFDL-ESM2M'!$M70,'GFDL-ESM2G'!$M70,'HadGEM2-ES'!$M70,'HadGEM2-CC'!$M70,inmcm4!$M70,'IPSL-CM5A-LR'!$M70,'IPSL-CM5A-MR'!$M70,'IPSL-MC5B-LR'!$M70,MIROC5!$M70,'MIROC-ESM'!$M70,'MIROC-ESM-CHEM'!$M70,'MRI-CGCM3'!$M70,'NorESM1-M'!$M70)</f>
        <v>2.6518985790000001E-2</v>
      </c>
      <c r="Q71" s="10">
        <f>MAX('bcc-csm-1'!$H70,'bcc-csm1-1-m'!$H70,'BNU-ESM'!$H70,CanESM2!$H70,CCSM4!$H70,'CNRM-CM5'!$H70,'CSIRO-Mk3-6-0'!$H70,'GFDL-ESM2M'!$H70,'GFDL-ESM2G'!$H70,'HadGEM2-ES'!$H70,'HadGEM2-CC'!$H70,inmcm4!$H70,'IPSL-CM5A-LR'!$H70,'IPSL-CM5A-MR'!$H70,'IPSL-MC5B-LR'!$H70,MIROC5!$H70,'MIROC-ESM'!$H70,'MIROC-ESM-CHEM'!$H70,'MRI-CGCM3'!$H70,'NorESM1-M'!$H70)</f>
        <v>336.76120429999997</v>
      </c>
      <c r="R71" s="10">
        <f>MAX('bcc-csm-1'!$I70,'bcc-csm1-1-m'!$I70,'BNU-ESM'!$I70,CanESM2!$I70,CCSM4!$I70,'CNRM-CM5'!$I70,'CSIRO-Mk3-6-0'!$I70,'GFDL-ESM2M'!$I70,'GFDL-ESM2G'!$I70,'HadGEM2-ES'!$I70,'HadGEM2-CC'!$I70,inmcm4!$I70,'IPSL-CM5A-LR'!$I70,'IPSL-CM5A-MR'!$I70,'IPSL-MC5B-LR'!$I70,MIROC5!$I70,'MIROC-ESM'!$I70,'MIROC-ESM-CHEM'!$I70,'MRI-CGCM3'!$I70,'NorESM1-M'!$I70)</f>
        <v>153.48166309999999</v>
      </c>
      <c r="S71" s="51">
        <f>MAX('bcc-csm-1'!$J70,'bcc-csm1-1-m'!$J70,'BNU-ESM'!$J70,CanESM2!$J70,CCSM4!$J70,'CNRM-CM5'!$J70,'CSIRO-Mk3-6-0'!$J70,'GFDL-ESM2M'!$J70,'GFDL-ESM2G'!$J70,'HadGEM2-ES'!$J70,'HadGEM2-CC'!$J70,inmcm4!$J70,'IPSL-CM5A-LR'!$J70,'IPSL-CM5A-MR'!$J70,'IPSL-MC5B-LR'!$J70,MIROC5!$J70,'MIROC-ESM'!$J70,'MIROC-ESM-CHEM'!$J70,'MRI-CGCM3'!$J70,'NorESM1-M'!$J70)</f>
        <v>0.26954447139999999</v>
      </c>
      <c r="T71" s="10">
        <f>MAX('bcc-csm-1'!$K70,'bcc-csm1-1-m'!$K70,'BNU-ESM'!$K70,CanESM2!$K70,CCSM4!$K70,'CNRM-CM5'!$K70,'CSIRO-Mk3-6-0'!$K70,'GFDL-ESM2M'!$K70,'GFDL-ESM2G'!$K70,'HadGEM2-ES'!$K70,'HadGEM2-CC'!$K70,inmcm4!$K70,'IPSL-CM5A-LR'!$K70,'IPSL-CM5A-MR'!$K70,'IPSL-MC5B-LR'!$K70,MIROC5!$K70,'MIROC-ESM'!$K70,'MIROC-ESM-CHEM'!$K70,'MRI-CGCM3'!$K70,'NorESM1-M'!$K70)</f>
        <v>527.22096680000004</v>
      </c>
      <c r="U71" s="10">
        <f>MAX('bcc-csm-1'!$L70,'bcc-csm1-1-m'!$L70,'BNU-ESM'!$L70,CanESM2!$L70,CCSM4!$L70,'CNRM-CM5'!$L70,'CSIRO-Mk3-6-0'!$L70,'GFDL-ESM2M'!$L70,'GFDL-ESM2G'!$L70,'HadGEM2-ES'!$L70,'HadGEM2-CC'!$L70,inmcm4!$L70,'IPSL-CM5A-LR'!$L70,'IPSL-CM5A-MR'!$L70,'IPSL-MC5B-LR'!$L70,MIROC5!$L70,'MIROC-ESM'!$L70,'MIROC-ESM-CHEM'!$L70,'MRI-CGCM3'!$L70,'NorESM1-M'!$L70)</f>
        <v>267.08474510000002</v>
      </c>
      <c r="V71" s="51">
        <f>MAX('bcc-csm-1'!$M70,'bcc-csm1-1-m'!$M70,'BNU-ESM'!$M70,CanESM2!$M70,CCSM4!$M70,'CNRM-CM5'!$M70,'CSIRO-Mk3-6-0'!$M70,'GFDL-ESM2M'!$M70,'GFDL-ESM2G'!$M70,'HadGEM2-ES'!$M70,'HadGEM2-CC'!$M70,inmcm4!$M70,'IPSL-CM5A-LR'!$M70,'IPSL-CM5A-MR'!$M70,'IPSL-MC5B-LR'!$M70,MIROC5!$M70,'MIROC-ESM'!$M70,'MIROC-ESM-CHEM'!$M70,'MRI-CGCM3'!$M70,'NorESM1-M'!$M70)</f>
        <v>0.43898115510000002</v>
      </c>
      <c r="W71" s="10">
        <f>STDEV('bcc-csm-1'!$H70,'bcc-csm1-1-m'!$H70,'BNU-ESM'!$H70,CanESM2!$H70,CCSM4!$H70,'CNRM-CM5'!$H70,'CSIRO-Mk3-6-0'!$H70,'GFDL-ESM2M'!$H70,'GFDL-ESM2G'!$H70,'HadGEM2-ES'!$H70,'HadGEM2-CC'!$H70,inmcm4!$H70,'IPSL-CM5A-LR'!$H70,'IPSL-CM5A-MR'!$H70,'IPSL-MC5B-LR'!$H70,MIROC5!$H70,'MIROC-ESM'!$H70,'MIROC-ESM-CHEM'!$H70,'MRI-CGCM3'!$H70,'NorESM1-M'!$H70)</f>
        <v>76.426033751987859</v>
      </c>
      <c r="X71" s="10">
        <f>STDEV('bcc-csm-1'!$I70,'bcc-csm1-1-m'!$I70,'BNU-ESM'!$I70,CanESM2!$I70,CCSM4!$I70,'CNRM-CM5'!$I70,'CSIRO-Mk3-6-0'!$I70,'GFDL-ESM2M'!$I70,'GFDL-ESM2G'!$I70,'HadGEM2-ES'!$I70,'HadGEM2-CC'!$I70,inmcm4!$I70,'IPSL-CM5A-LR'!$I70,'IPSL-CM5A-MR'!$I70,'IPSL-MC5B-LR'!$I70,MIROC5!$I70,'MIROC-ESM'!$I70,'MIROC-ESM-CHEM'!$I70,'MRI-CGCM3'!$I70,'NorESM1-M'!$I70)</f>
        <v>38.428429415069985</v>
      </c>
      <c r="Y71" s="51">
        <f>STDEV('bcc-csm-1'!$J70,'bcc-csm1-1-m'!$J70,'BNU-ESM'!$J70,CanESM2!$J70,CCSM4!$J70,'CNRM-CM5'!$J70,'CSIRO-Mk3-6-0'!$J70,'GFDL-ESM2M'!$J70,'GFDL-ESM2G'!$J70,'HadGEM2-ES'!$J70,'HadGEM2-CC'!$J70,inmcm4!$J70,'IPSL-CM5A-LR'!$J70,'IPSL-CM5A-MR'!$J70,'IPSL-MC5B-LR'!$J70,MIROC5!$J70,'MIROC-ESM'!$J70,'MIROC-ESM-CHEM'!$J70,'MRI-CGCM3'!$J70,'NorESM1-M'!$J70)</f>
        <v>8.6788898820493829E-2</v>
      </c>
      <c r="Z71" s="10">
        <f>STDEV('bcc-csm-1'!$K70,'bcc-csm1-1-m'!$K70,'BNU-ESM'!$K70,CanESM2!$K70,CCSM4!$K70,'CNRM-CM5'!$K70,'CSIRO-Mk3-6-0'!$K70,'GFDL-ESM2M'!$K70,'GFDL-ESM2G'!$K70,'HadGEM2-ES'!$K70,'HadGEM2-CC'!$K70,inmcm4!$K70,'IPSL-CM5A-LR'!$K70,'IPSL-CM5A-MR'!$K70,'IPSL-MC5B-LR'!$K70,MIROC5!$K70,'MIROC-ESM'!$K70,'MIROC-ESM-CHEM'!$K70,'MRI-CGCM3'!$K70,'NorESM1-M'!$K70)</f>
        <v>122.33075288960106</v>
      </c>
      <c r="AA71" s="10">
        <f>STDEV('bcc-csm-1'!$L70,'bcc-csm1-1-m'!$L70,'BNU-ESM'!$L70,CanESM2!$L70,CCSM4!$L70,'CNRM-CM5'!$L70,'CSIRO-Mk3-6-0'!$L70,'GFDL-ESM2M'!$L70,'GFDL-ESM2G'!$L70,'HadGEM2-ES'!$L70,'HadGEM2-CC'!$L70,inmcm4!$L70,'IPSL-CM5A-LR'!$L70,'IPSL-CM5A-MR'!$L70,'IPSL-MC5B-LR'!$L70,MIROC5!$L70,'MIROC-ESM'!$L70,'MIROC-ESM-CHEM'!$L70,'MRI-CGCM3'!$L70,'NorESM1-M'!$L70)</f>
        <v>62.805409366462619</v>
      </c>
      <c r="AB71" s="51">
        <f>STDEV('bcc-csm-1'!$M70,'bcc-csm1-1-m'!$M70,'BNU-ESM'!$M70,CanESM2!$M70,CCSM4!$M70,'CNRM-CM5'!$M70,'CSIRO-Mk3-6-0'!$M70,'GFDL-ESM2M'!$M70,'GFDL-ESM2G'!$M70,'HadGEM2-ES'!$M70,'HadGEM2-CC'!$M70,inmcm4!$M70,'IPSL-CM5A-LR'!$M70,'IPSL-CM5A-MR'!$M70,'IPSL-MC5B-LR'!$M70,MIROC5!$M70,'MIROC-ESM'!$M70,'MIROC-ESM-CHEM'!$M70,'MRI-CGCM3'!$M70,'NorESM1-M'!$M70)</f>
        <v>0.1149767390853981</v>
      </c>
      <c r="AC71" s="10">
        <f t="shared" ref="AC71:AH71" si="162">E71-(3*W71)</f>
        <v>-17.735224218963566</v>
      </c>
      <c r="AD71" s="10">
        <f t="shared" si="162"/>
        <v>-29.717131468009967</v>
      </c>
      <c r="AE71" s="51">
        <f t="shared" si="162"/>
        <v>-0.14284585856448145</v>
      </c>
      <c r="AF71" s="10">
        <f t="shared" si="162"/>
        <v>-15.955118693803115</v>
      </c>
      <c r="AG71" s="10">
        <f t="shared" si="162"/>
        <v>-29.60885519088788</v>
      </c>
      <c r="AH71" s="54">
        <f t="shared" si="162"/>
        <v>-0.12334844780519436</v>
      </c>
      <c r="AI71" s="10">
        <f t="shared" ref="AI71:AN71" si="163">E71+(3*W71)</f>
        <v>440.82097829296356</v>
      </c>
      <c r="AJ71" s="10">
        <f t="shared" si="163"/>
        <v>200.85344502240994</v>
      </c>
      <c r="AK71" s="54">
        <f t="shared" si="163"/>
        <v>0.37788753435848149</v>
      </c>
      <c r="AL71" s="10">
        <f t="shared" si="163"/>
        <v>718.02939864380323</v>
      </c>
      <c r="AM71" s="10">
        <f t="shared" si="163"/>
        <v>347.22360100788785</v>
      </c>
      <c r="AN71" s="54">
        <f t="shared" si="163"/>
        <v>0.56651198670719427</v>
      </c>
      <c r="AO71" s="10">
        <f>AVERAGE('bcc-csm-1'!$E70,'bcc-csm1-1-m'!$E70,'BNU-ESM'!$E70,CanESM2!$E70,CCSM4!$E70,'CNRM-CM5'!$E70,'CSIRO-Mk3-6-0'!$E70,'GFDL-ESM2M'!$E70,'GFDL-ESM2G'!$E70,'HadGEM2-ES'!$E70,'HadGEM2-CC'!$E70,inmcm4!$E70,'IPSL-CM5A-LR'!$E70,'IPSL-CM5A-MR'!$E70,'IPSL-MC5B-LR'!$E70,MIROC5!$E70,'MIROC-ESM'!$E70,'MIROC-ESM-CHEM'!$E70,'MRI-CGCM3'!$E70,'NorESM1-M'!$E70)</f>
        <v>1835.0811719499998</v>
      </c>
      <c r="AP71" s="10">
        <f>AVERAGE('bcc-csm-1'!$F70,'bcc-csm1-1-m'!$F70,'BNU-ESM'!$F70,CanESM2!$F70,CCSM4!$F70,'CNRM-CM5'!$F70,'CSIRO-Mk3-6-0'!$F70,'GFDL-ESM2M'!$F70,'GFDL-ESM2G'!$F70,'HadGEM2-ES'!$F70,'HadGEM2-CC'!$F70,inmcm4!$F70,'IPSL-CM5A-LR'!$F70,'IPSL-CM5A-MR'!$F70,'IPSL-MC5B-LR'!$F70,MIROC5!$F70,'MIROC-ESM'!$F70,'MIROC-ESM-CHEM'!$F70,'MRI-CGCM3'!$F70,'NorESM1-M'!$F70)</f>
        <v>156.82206883999999</v>
      </c>
      <c r="AQ71" s="17">
        <f>AVERAGE('bcc-csm-1'!$G70,'bcc-csm1-1-m'!$G70,'BNU-ESM'!$G70,CanESM2!$G70,CCSM4!$G70,'CNRM-CM5'!$G70,'CSIRO-Mk3-6-0'!$G70,'GFDL-ESM2M'!$G70,'GFDL-ESM2G'!$G70,'HadGEM2-ES'!$G70,'HadGEM2-CC'!$G70,inmcm4!$G70,'IPSL-CM5A-LR'!$G70,'IPSL-CM5A-MR'!$G70,'IPSL-MC5B-LR'!$G70,MIROC5!$G70,'MIROC-ESM'!$G70,'MIROC-ESM-CHEM'!$G70,'MRI-CGCM3'!$G70,'NorESM1-M'!$G70)</f>
        <v>0.97946908841000013</v>
      </c>
      <c r="AR71" s="58">
        <f t="shared" si="152"/>
        <v>0.11527712248946985</v>
      </c>
      <c r="AS71" s="56">
        <f t="shared" si="153"/>
        <v>0.54563848959614325</v>
      </c>
      <c r="AT71" s="60">
        <f t="shared" si="154"/>
        <v>0.11998422337939721</v>
      </c>
      <c r="AU71" s="56">
        <f t="shared" si="155"/>
        <v>0.19129243182304567</v>
      </c>
      <c r="AV71" s="56">
        <f t="shared" si="156"/>
        <v>1.0126595962110763</v>
      </c>
      <c r="AW71" s="60">
        <f t="shared" si="157"/>
        <v>0.22622640374562503</v>
      </c>
    </row>
    <row r="72" spans="1:49" ht="12.75" x14ac:dyDescent="0.35">
      <c r="A72" s="7" t="str">
        <f>IF(AND(B72='bcc-csm-1'!C71, B72='bcc-csm1-1-m'!C71,B72='BNU-ESM'!C71, B72=CanESM2!C71, B72=CCSM4!C71, B72='CNRM-CM5'!C71, B72='CSIRO-Mk3-6-0'!C71, B72='GFDL-ESM2M'!C71, B72='GFDL-ESM2G'!C71, B72='HadGEM2-ES'!C71, B72='HadGEM2-CC'!C71, B72=inmcm4!C71, B72='IPSL-CM5A-LR'!C71, B72='IPSL-CM5A-MR'!C71, B72='IPSL-MC5B-LR'!C71, B72=MIROC5!C71, B72='MIROC-ESM'!C71, B72='MIROC-ESM-CHEM'!C71, B72='MRI-CGCM3'!C71, B72='NorESM1-M'!C71), "Yes", "No")</f>
        <v>Yes</v>
      </c>
      <c r="B72" s="7">
        <v>27135</v>
      </c>
      <c r="C72" s="7" t="str">
        <f>VLOOKUP(B72, 'County name'!$A$2:$B$89, 2, FALSE)</f>
        <v>Roseau</v>
      </c>
      <c r="D72" s="8" t="s">
        <v>97</v>
      </c>
      <c r="E72" s="10">
        <f>AVERAGE('bcc-csm-1'!$H71,'bcc-csm1-1-m'!$H71,'BNU-ESM'!$H71,CanESM2!$H71,CCSM4!$H71,'CNRM-CM5'!$H71,'CSIRO-Mk3-6-0'!$H71,'GFDL-ESM2M'!$H71,'GFDL-ESM2G'!$H71,'HadGEM2-ES'!$H71,'HadGEM2-CC'!$H71,inmcm4!$H71,'IPSL-CM5A-LR'!$H71,'IPSL-CM5A-MR'!$H71,'IPSL-MC5B-LR'!$H71,MIROC5!$H71,'MIROC-ESM'!$H71,'MIROC-ESM-CHEM'!$H71,'MRI-CGCM3'!$H71,'NorESM1-M'!$H71)</f>
        <v>177.07972618800002</v>
      </c>
      <c r="F72" s="10">
        <f>AVERAGE('bcc-csm-1'!$I71,'bcc-csm1-1-m'!$I71,'BNU-ESM'!$I71,CanESM2!$I71,CCSM4!$I71,'CNRM-CM5'!$I71,'CSIRO-Mk3-6-0'!$I71,'GFDL-ESM2M'!$I71,'GFDL-ESM2G'!$I71,'HadGEM2-ES'!$I71,'HadGEM2-CC'!$I71,inmcm4!$I71,'IPSL-CM5A-LR'!$I71,'IPSL-CM5A-MR'!$I71,'IPSL-MC5B-LR'!$I71,MIROC5!$I71,'MIROC-ESM'!$I71,'MIROC-ESM-CHEM'!$I71,'MRI-CGCM3'!$I71,'NorESM1-M'!$I71)</f>
        <v>40.691977982499999</v>
      </c>
      <c r="G72" s="51">
        <f>AVERAGE('bcc-csm-1'!$J71,'bcc-csm1-1-m'!$J71,'BNU-ESM'!$J71,CanESM2!$J71,CCSM4!$J71,'CNRM-CM5'!$J71,'CSIRO-Mk3-6-0'!$J71,'GFDL-ESM2M'!$J71,'GFDL-ESM2G'!$J71,'HadGEM2-ES'!$J71,'HadGEM2-CC'!$J71,inmcm4!$J71,'IPSL-CM5A-LR'!$J71,'IPSL-CM5A-MR'!$J71,'IPSL-MC5B-LR'!$J71,MIROC5!$J71,'MIROC-ESM'!$J71,'MIROC-ESM-CHEM'!$J71,'MRI-CGCM3'!$J71,'NorESM1-M'!$J71)</f>
        <v>6.8751703421599988E-2</v>
      </c>
      <c r="H72" s="10">
        <f>AVERAGE('bcc-csm-1'!$K71,'bcc-csm1-1-m'!$K71,'BNU-ESM'!$K71,CanESM2!$K71,CCSM4!$K71,'CNRM-CM5'!$K71,'CSIRO-Mk3-6-0'!$K71,'GFDL-ESM2M'!$K71,'GFDL-ESM2G'!$K71,'HadGEM2-ES'!$K71,'HadGEM2-CC'!$K71,inmcm4!$K71,'IPSL-CM5A-LR'!$K71,'IPSL-CM5A-MR'!$K71,'IPSL-MC5B-LR'!$K71,MIROC5!$K71,'MIROC-ESM'!$K71,'MIROC-ESM-CHEM'!$K71,'MRI-CGCM3'!$K71,'NorESM1-M'!$K71)</f>
        <v>300.92908560600006</v>
      </c>
      <c r="I72" s="10">
        <f>AVERAGE('bcc-csm-1'!$L71,'bcc-csm1-1-m'!$L71,'BNU-ESM'!$L71,CanESM2!$L71,CCSM4!$L71,'CNRM-CM5'!$L71,'CSIRO-Mk3-6-0'!$L71,'GFDL-ESM2M'!$L71,'GFDL-ESM2G'!$L71,'HadGEM2-ES'!$L71,'HadGEM2-CC'!$L71,inmcm4!$L71,'IPSL-CM5A-LR'!$L71,'IPSL-CM5A-MR'!$L71,'IPSL-MC5B-LR'!$L71,MIROC5!$L71,'MIROC-ESM'!$L71,'MIROC-ESM-CHEM'!$L71,'MRI-CGCM3'!$L71,'NorESM1-M'!$L71)</f>
        <v>82.890687494149972</v>
      </c>
      <c r="J72" s="51">
        <f>AVERAGE('bcc-csm-1'!$M71,'bcc-csm1-1-m'!$M71,'BNU-ESM'!$M71,CanESM2!$M71,CCSM4!$M71,'CNRM-CM5'!$M71,'CSIRO-Mk3-6-0'!$M71,'GFDL-ESM2M'!$M71,'GFDL-ESM2G'!$M71,'HadGEM2-ES'!$M71,'HadGEM2-CC'!$M71,inmcm4!$M71,'IPSL-CM5A-LR'!$M71,'IPSL-CM5A-MR'!$M71,'IPSL-MC5B-LR'!$M71,MIROC5!$M71,'MIROC-ESM'!$M71,'MIROC-ESM-CHEM'!$M71,'MRI-CGCM3'!$M71,'NorESM1-M'!$M71)</f>
        <v>0.1442396317105</v>
      </c>
      <c r="K72" s="10">
        <f>MIN('bcc-csm-1'!$H71,'bcc-csm1-1-m'!$H71,'BNU-ESM'!$H71,CanESM2!$H71,CCSM4!$H71,'CNRM-CM5'!$H71,'CSIRO-Mk3-6-0'!$H71,'GFDL-ESM2M'!$H71,'GFDL-ESM2G'!$H71,'HadGEM2-ES'!$H71,'HadGEM2-CC'!$H71,inmcm4!$H71,'IPSL-CM5A-LR'!$H71,'IPSL-CM5A-MR'!$H71,'IPSL-MC5B-LR'!$H71,MIROC5!$H71,'MIROC-ESM'!$H71,'MIROC-ESM-CHEM'!$H71,'MRI-CGCM3'!$H71,'NorESM1-M'!$H71)</f>
        <v>-21.499949440000002</v>
      </c>
      <c r="L72" s="10">
        <f>MIN('bcc-csm-1'!$I71,'bcc-csm1-1-m'!$I71,'BNU-ESM'!$I71,CanESM2!$I71,CCSM4!$I71,'CNRM-CM5'!$I71,'CSIRO-Mk3-6-0'!$I71,'GFDL-ESM2M'!$I71,'GFDL-ESM2G'!$I71,'HadGEM2-ES'!$I71,'HadGEM2-CC'!$I71,inmcm4!$I71,'IPSL-CM5A-LR'!$I71,'IPSL-CM5A-MR'!$I71,'IPSL-MC5B-LR'!$I71,MIROC5!$I71,'MIROC-ESM'!$I71,'MIROC-ESM-CHEM'!$I71,'MRI-CGCM3'!$I71,'NorESM1-M'!$I71)</f>
        <v>-20.618209029999999</v>
      </c>
      <c r="M72" s="51">
        <f>MIN('bcc-csm-1'!$J71,'bcc-csm1-1-m'!$J71,'BNU-ESM'!$J71,CanESM2!$J71,CCSM4!$J71,'CNRM-CM5'!$J71,'CSIRO-Mk3-6-0'!$J71,'GFDL-ESM2M'!$J71,'GFDL-ESM2G'!$J71,'HadGEM2-ES'!$J71,'HadGEM2-CC'!$J71,inmcm4!$J71,'IPSL-CM5A-LR'!$J71,'IPSL-CM5A-MR'!$J71,'IPSL-MC5B-LR'!$J71,MIROC5!$J71,'MIROC-ESM'!$J71,'MIROC-ESM-CHEM'!$J71,'MRI-CGCM3'!$J71,'NorESM1-M'!$J71)</f>
        <v>-0.1302501576</v>
      </c>
      <c r="N72" s="10">
        <f>MIN('bcc-csm-1'!$K71,'bcc-csm1-1-m'!$K71,'BNU-ESM'!$K71,CanESM2!$K71,CCSM4!$K71,'CNRM-CM5'!$K71,'CSIRO-Mk3-6-0'!$K71,'GFDL-ESM2M'!$K71,'GFDL-ESM2G'!$K71,'HadGEM2-ES'!$K71,'HadGEM2-CC'!$K71,inmcm4!$K71,'IPSL-CM5A-LR'!$K71,'IPSL-CM5A-MR'!$K71,'IPSL-MC5B-LR'!$K71,MIROC5!$K71,'MIROC-ESM'!$K71,'MIROC-ESM-CHEM'!$K71,'MRI-CGCM3'!$K71,'NorESM1-M'!$K71)</f>
        <v>72.205536859999995</v>
      </c>
      <c r="O72" s="10">
        <f>MIN('bcc-csm-1'!$L71,'bcc-csm1-1-m'!$L71,'BNU-ESM'!$L71,CanESM2!$L71,CCSM4!$L71,'CNRM-CM5'!$L71,'CSIRO-Mk3-6-0'!$L71,'GFDL-ESM2M'!$L71,'GFDL-ESM2G'!$L71,'HadGEM2-ES'!$L71,'HadGEM2-CC'!$L71,inmcm4!$L71,'IPSL-CM5A-LR'!$L71,'IPSL-CM5A-MR'!$L71,'IPSL-MC5B-LR'!$L71,MIROC5!$L71,'MIROC-ESM'!$L71,'MIROC-ESM-CHEM'!$L71,'MRI-CGCM3'!$L71,'NorESM1-M'!$L71)</f>
        <v>5.930965853</v>
      </c>
      <c r="P72" s="51">
        <f>MIN('bcc-csm-1'!$M71,'bcc-csm1-1-m'!$M71,'BNU-ESM'!$M71,CanESM2!$M71,CCSM4!$M71,'CNRM-CM5'!$M71,'CSIRO-Mk3-6-0'!$M71,'GFDL-ESM2M'!$M71,'GFDL-ESM2G'!$M71,'HadGEM2-ES'!$M71,'HadGEM2-CC'!$M71,inmcm4!$M71,'IPSL-CM5A-LR'!$M71,'IPSL-CM5A-MR'!$M71,'IPSL-MC5B-LR'!$M71,MIROC5!$M71,'MIROC-ESM'!$M71,'MIROC-ESM-CHEM'!$M71,'MRI-CGCM3'!$M71,'NorESM1-M'!$M71)</f>
        <v>-5.7220808900000003E-2</v>
      </c>
      <c r="Q72" s="10">
        <f>MAX('bcc-csm-1'!$H71,'bcc-csm1-1-m'!$H71,'BNU-ESM'!$H71,CanESM2!$H71,CCSM4!$H71,'CNRM-CM5'!$H71,'CSIRO-Mk3-6-0'!$H71,'GFDL-ESM2M'!$H71,'GFDL-ESM2G'!$H71,'HadGEM2-ES'!$H71,'HadGEM2-CC'!$H71,inmcm4!$H71,'IPSL-CM5A-LR'!$H71,'IPSL-CM5A-MR'!$H71,'IPSL-MC5B-LR'!$H71,MIROC5!$H71,'MIROC-ESM'!$H71,'MIROC-ESM-CHEM'!$H71,'MRI-CGCM3'!$H71,'NorESM1-M'!$H71)</f>
        <v>319.93001229999999</v>
      </c>
      <c r="R72" s="10">
        <f>MAX('bcc-csm-1'!$I71,'bcc-csm1-1-m'!$I71,'BNU-ESM'!$I71,CanESM2!$I71,CCSM4!$I71,'CNRM-CM5'!$I71,'CSIRO-Mk3-6-0'!$I71,'GFDL-ESM2M'!$I71,'GFDL-ESM2G'!$I71,'HadGEM2-ES'!$I71,'HadGEM2-CC'!$I71,inmcm4!$I71,'IPSL-CM5A-LR'!$I71,'IPSL-CM5A-MR'!$I71,'IPSL-MC5B-LR'!$I71,MIROC5!$I71,'MIROC-ESM'!$I71,'MIROC-ESM-CHEM'!$I71,'MRI-CGCM3'!$I71,'NorESM1-M'!$I71)</f>
        <v>75.516021159999994</v>
      </c>
      <c r="S72" s="51">
        <f>MAX('bcc-csm-1'!$J71,'bcc-csm1-1-m'!$J71,'BNU-ESM'!$J71,CanESM2!$J71,CCSM4!$J71,'CNRM-CM5'!$J71,'CSIRO-Mk3-6-0'!$J71,'GFDL-ESM2M'!$J71,'GFDL-ESM2G'!$J71,'HadGEM2-ES'!$J71,'HadGEM2-CC'!$J71,inmcm4!$J71,'IPSL-CM5A-LR'!$J71,'IPSL-CM5A-MR'!$J71,'IPSL-MC5B-LR'!$J71,MIROC5!$J71,'MIROC-ESM'!$J71,'MIROC-ESM-CHEM'!$J71,'MRI-CGCM3'!$J71,'NorESM1-M'!$J71)</f>
        <v>0.18865403519999999</v>
      </c>
      <c r="T72" s="10">
        <f>MAX('bcc-csm-1'!$K71,'bcc-csm1-1-m'!$K71,'BNU-ESM'!$K71,CanESM2!$K71,CCSM4!$K71,'CNRM-CM5'!$K71,'CSIRO-Mk3-6-0'!$K71,'GFDL-ESM2M'!$K71,'GFDL-ESM2G'!$K71,'HadGEM2-ES'!$K71,'HadGEM2-CC'!$K71,inmcm4!$K71,'IPSL-CM5A-LR'!$K71,'IPSL-CM5A-MR'!$K71,'IPSL-MC5B-LR'!$K71,MIROC5!$K71,'MIROC-ESM'!$K71,'MIROC-ESM-CHEM'!$K71,'MRI-CGCM3'!$K71,'NorESM1-M'!$K71)</f>
        <v>477.05688199999997</v>
      </c>
      <c r="U72" s="10">
        <f>MAX('bcc-csm-1'!$L71,'bcc-csm1-1-m'!$L71,'BNU-ESM'!$L71,CanESM2!$L71,CCSM4!$L71,'CNRM-CM5'!$L71,'CSIRO-Mk3-6-0'!$L71,'GFDL-ESM2M'!$L71,'GFDL-ESM2G'!$L71,'HadGEM2-ES'!$L71,'HadGEM2-CC'!$L71,inmcm4!$L71,'IPSL-CM5A-LR'!$L71,'IPSL-CM5A-MR'!$L71,'IPSL-MC5B-LR'!$L71,MIROC5!$L71,'MIROC-ESM'!$L71,'MIROC-ESM-CHEM'!$L71,'MRI-CGCM3'!$L71,'NorESM1-M'!$L71)</f>
        <v>152.11379489999999</v>
      </c>
      <c r="V72" s="51">
        <f>MAX('bcc-csm-1'!$M71,'bcc-csm1-1-m'!$M71,'BNU-ESM'!$M71,CanESM2!$M71,CCSM4!$M71,'CNRM-CM5'!$M71,'CSIRO-Mk3-6-0'!$M71,'GFDL-ESM2M'!$M71,'GFDL-ESM2G'!$M71,'HadGEM2-ES'!$M71,'HadGEM2-CC'!$M71,inmcm4!$M71,'IPSL-CM5A-LR'!$M71,'IPSL-CM5A-MR'!$M71,'IPSL-MC5B-LR'!$M71,MIROC5!$M71,'MIROC-ESM'!$M71,'MIROC-ESM-CHEM'!$M71,'MRI-CGCM3'!$M71,'NorESM1-M'!$M71)</f>
        <v>0.33244874099999999</v>
      </c>
      <c r="W72" s="10">
        <f>STDEV('bcc-csm-1'!$H71,'bcc-csm1-1-m'!$H71,'BNU-ESM'!$H71,CanESM2!$H71,CCSM4!$H71,'CNRM-CM5'!$H71,'CSIRO-Mk3-6-0'!$H71,'GFDL-ESM2M'!$H71,'GFDL-ESM2G'!$H71,'HadGEM2-ES'!$H71,'HadGEM2-CC'!$H71,inmcm4!$H71,'IPSL-CM5A-LR'!$H71,'IPSL-CM5A-MR'!$H71,'IPSL-MC5B-LR'!$H71,MIROC5!$H71,'MIROC-ESM'!$H71,'MIROC-ESM-CHEM'!$H71,'MRI-CGCM3'!$H71,'NorESM1-M'!$H71)</f>
        <v>78.828163082967322</v>
      </c>
      <c r="X72" s="10">
        <f>STDEV('bcc-csm-1'!$I71,'bcc-csm1-1-m'!$I71,'BNU-ESM'!$I71,CanESM2!$I71,CCSM4!$I71,'CNRM-CM5'!$I71,'CSIRO-Mk3-6-0'!$I71,'GFDL-ESM2M'!$I71,'GFDL-ESM2G'!$I71,'HadGEM2-ES'!$I71,'HadGEM2-CC'!$I71,inmcm4!$I71,'IPSL-CM5A-LR'!$I71,'IPSL-CM5A-MR'!$I71,'IPSL-MC5B-LR'!$I71,MIROC5!$I71,'MIROC-ESM'!$I71,'MIROC-ESM-CHEM'!$I71,'MRI-CGCM3'!$I71,'NorESM1-M'!$I71)</f>
        <v>22.362716141815373</v>
      </c>
      <c r="Y72" s="51">
        <f>STDEV('bcc-csm-1'!$J71,'bcc-csm1-1-m'!$J71,'BNU-ESM'!$J71,CanESM2!$J71,CCSM4!$J71,'CNRM-CM5'!$J71,'CSIRO-Mk3-6-0'!$J71,'GFDL-ESM2M'!$J71,'GFDL-ESM2G'!$J71,'HadGEM2-ES'!$J71,'HadGEM2-CC'!$J71,inmcm4!$J71,'IPSL-CM5A-LR'!$J71,'IPSL-CM5A-MR'!$J71,'IPSL-MC5B-LR'!$J71,MIROC5!$J71,'MIROC-ESM'!$J71,'MIROC-ESM-CHEM'!$J71,'MRI-CGCM3'!$J71,'NorESM1-M'!$J71)</f>
        <v>6.3046087361270126E-2</v>
      </c>
      <c r="Z72" s="10">
        <f>STDEV('bcc-csm-1'!$K71,'bcc-csm1-1-m'!$K71,'BNU-ESM'!$K71,CanESM2!$K71,CCSM4!$K71,'CNRM-CM5'!$K71,'CSIRO-Mk3-6-0'!$K71,'GFDL-ESM2M'!$K71,'GFDL-ESM2G'!$K71,'HadGEM2-ES'!$K71,'HadGEM2-CC'!$K71,inmcm4!$K71,'IPSL-CM5A-LR'!$K71,'IPSL-CM5A-MR'!$K71,'IPSL-MC5B-LR'!$K71,MIROC5!$K71,'MIROC-ESM'!$K71,'MIROC-ESM-CHEM'!$K71,'MRI-CGCM3'!$K71,'NorESM1-M'!$K71)</f>
        <v>130.1684683101748</v>
      </c>
      <c r="AA72" s="10">
        <f>STDEV('bcc-csm-1'!$L71,'bcc-csm1-1-m'!$L71,'BNU-ESM'!$L71,CanESM2!$L71,CCSM4!$L71,'CNRM-CM5'!$L71,'CSIRO-Mk3-6-0'!$L71,'GFDL-ESM2M'!$L71,'GFDL-ESM2G'!$L71,'HadGEM2-ES'!$L71,'HadGEM2-CC'!$L71,inmcm4!$L71,'IPSL-CM5A-LR'!$L71,'IPSL-CM5A-MR'!$L71,'IPSL-MC5B-LR'!$L71,MIROC5!$L71,'MIROC-ESM'!$L71,'MIROC-ESM-CHEM'!$L71,'MRI-CGCM3'!$L71,'NorESM1-M'!$L71)</f>
        <v>47.61759395742483</v>
      </c>
      <c r="AB72" s="51">
        <f>STDEV('bcc-csm-1'!$M71,'bcc-csm1-1-m'!$M71,'BNU-ESM'!$M71,CanESM2!$M71,CCSM4!$M71,'CNRM-CM5'!$M71,'CSIRO-Mk3-6-0'!$M71,'GFDL-ESM2M'!$M71,'GFDL-ESM2G'!$M71,'HadGEM2-ES'!$M71,'HadGEM2-CC'!$M71,inmcm4!$M71,'IPSL-CM5A-LR'!$M71,'IPSL-CM5A-MR'!$M71,'IPSL-MC5B-LR'!$M71,MIROC5!$M71,'MIROC-ESM'!$M71,'MIROC-ESM-CHEM'!$M71,'MRI-CGCM3'!$M71,'NorESM1-M'!$M71)</f>
        <v>0.10851469988553102</v>
      </c>
      <c r="AC72" s="10">
        <f t="shared" ref="AC72:AH72" si="164">E72-(3*W72)</f>
        <v>-59.404763060901956</v>
      </c>
      <c r="AD72" s="10">
        <f t="shared" si="164"/>
        <v>-26.396170442946122</v>
      </c>
      <c r="AE72" s="51">
        <f t="shared" si="164"/>
        <v>-0.12038655866221039</v>
      </c>
      <c r="AF72" s="10">
        <f t="shared" si="164"/>
        <v>-89.57631932452432</v>
      </c>
      <c r="AG72" s="10">
        <f t="shared" si="164"/>
        <v>-59.962094378124505</v>
      </c>
      <c r="AH72" s="54">
        <f t="shared" si="164"/>
        <v>-0.18130446794609303</v>
      </c>
      <c r="AI72" s="10">
        <f t="shared" ref="AI72:AN72" si="165">E72+(3*W72)</f>
        <v>413.56421543690203</v>
      </c>
      <c r="AJ72" s="10">
        <f t="shared" si="165"/>
        <v>107.78012640794611</v>
      </c>
      <c r="AK72" s="54">
        <f t="shared" si="165"/>
        <v>0.25788996550541038</v>
      </c>
      <c r="AL72" s="10">
        <f t="shared" si="165"/>
        <v>691.43449053652444</v>
      </c>
      <c r="AM72" s="10">
        <f t="shared" si="165"/>
        <v>225.74346936642445</v>
      </c>
      <c r="AN72" s="54">
        <f t="shared" si="165"/>
        <v>0.46978373136709306</v>
      </c>
      <c r="AO72" s="10">
        <f>AVERAGE('bcc-csm-1'!$E71,'bcc-csm1-1-m'!$E71,'BNU-ESM'!$E71,CanESM2!$E71,CCSM4!$E71,'CNRM-CM5'!$E71,'CSIRO-Mk3-6-0'!$E71,'GFDL-ESM2M'!$E71,'GFDL-ESM2G'!$E71,'HadGEM2-ES'!$E71,'HadGEM2-CC'!$E71,inmcm4!$E71,'IPSL-CM5A-LR'!$E71,'IPSL-CM5A-MR'!$E71,'IPSL-MC5B-LR'!$E71,MIROC5!$E71,'MIROC-ESM'!$E71,'MIROC-ESM-CHEM'!$E71,'MRI-CGCM3'!$E71,'NorESM1-M'!$E71)</f>
        <v>1372.4328283500001</v>
      </c>
      <c r="AP72" s="10">
        <f>AVERAGE('bcc-csm-1'!$F71,'bcc-csm1-1-m'!$F71,'BNU-ESM'!$F71,CanESM2!$F71,CCSM4!$F71,'CNRM-CM5'!$F71,'CSIRO-Mk3-6-0'!$F71,'GFDL-ESM2M'!$F71,'GFDL-ESM2G'!$F71,'HadGEM2-ES'!$F71,'HadGEM2-CC'!$F71,inmcm4!$F71,'IPSL-CM5A-LR'!$F71,'IPSL-CM5A-MR'!$F71,'IPSL-MC5B-LR'!$F71,MIROC5!$F71,'MIROC-ESM'!$F71,'MIROC-ESM-CHEM'!$F71,'MRI-CGCM3'!$F71,'NorESM1-M'!$F71)</f>
        <v>75.044261345500004</v>
      </c>
      <c r="AQ72" s="17">
        <f>AVERAGE('bcc-csm-1'!$G71,'bcc-csm1-1-m'!$G71,'BNU-ESM'!$G71,CanESM2!$G71,CCSM4!$G71,'CNRM-CM5'!$G71,'CSIRO-Mk3-6-0'!$G71,'GFDL-ESM2M'!$G71,'GFDL-ESM2G'!$G71,'HadGEM2-ES'!$G71,'HadGEM2-CC'!$G71,inmcm4!$G71,'IPSL-CM5A-LR'!$G71,'IPSL-CM5A-MR'!$G71,'IPSL-MC5B-LR'!$G71,MIROC5!$G71,'MIROC-ESM'!$G71,'MIROC-ESM-CHEM'!$G71,'MRI-CGCM3'!$G71,'NorESM1-M'!$G71)</f>
        <v>0.78517976717500004</v>
      </c>
      <c r="AR72" s="58">
        <f t="shared" si="152"/>
        <v>0.12902615161201964</v>
      </c>
      <c r="AS72" s="56">
        <f t="shared" si="153"/>
        <v>0.5422397029821665</v>
      </c>
      <c r="AT72" s="60">
        <f t="shared" si="154"/>
        <v>8.7561735918083944E-2</v>
      </c>
      <c r="AU72" s="56">
        <f t="shared" si="155"/>
        <v>0.21926689553745987</v>
      </c>
      <c r="AV72" s="56">
        <f t="shared" si="156"/>
        <v>1.1045573106852957</v>
      </c>
      <c r="AW72" s="60">
        <f t="shared" si="157"/>
        <v>0.18370268534740786</v>
      </c>
    </row>
    <row r="73" spans="1:49" ht="12.75" x14ac:dyDescent="0.35">
      <c r="A73" s="7" t="str">
        <f>IF(AND(B73='bcc-csm-1'!C72, B73='bcc-csm1-1-m'!C72,B73='BNU-ESM'!C72, B73=CanESM2!C72, B73=CCSM4!C72, B73='CNRM-CM5'!C72, B73='CSIRO-Mk3-6-0'!C72, B73='GFDL-ESM2M'!C72, B73='GFDL-ESM2G'!C72, B73='HadGEM2-ES'!C72, B73='HadGEM2-CC'!C72, B73=inmcm4!C72, B73='IPSL-CM5A-LR'!C72, B73='IPSL-CM5A-MR'!C72, B73='IPSL-MC5B-LR'!C72, B73=MIROC5!C72, B73='MIROC-ESM'!C72, B73='MIROC-ESM-CHEM'!C72, B73='MRI-CGCM3'!C72, B73='NorESM1-M'!C72), "Yes", "No")</f>
        <v>Yes</v>
      </c>
      <c r="B73" s="7">
        <v>27137</v>
      </c>
      <c r="C73" s="7" t="str">
        <f>VLOOKUP(B73, 'County name'!$A$2:$B$89, 2, FALSE)</f>
        <v>St Louis</v>
      </c>
      <c r="D73" s="8" t="s">
        <v>97</v>
      </c>
      <c r="E73" s="10">
        <f>AVERAGE('bcc-csm-1'!$H72,'bcc-csm1-1-m'!$H72,'BNU-ESM'!$H72,CanESM2!$H72,CCSM4!$H72,'CNRM-CM5'!$H72,'CSIRO-Mk3-6-0'!$H72,'GFDL-ESM2M'!$H72,'GFDL-ESM2G'!$H72,'HadGEM2-ES'!$H72,'HadGEM2-CC'!$H72,inmcm4!$H72,'IPSL-CM5A-LR'!$H72,'IPSL-CM5A-MR'!$H72,'IPSL-MC5B-LR'!$H72,MIROC5!$H72,'MIROC-ESM'!$H72,'MIROC-ESM-CHEM'!$H72,'MRI-CGCM3'!$H72,'NorESM1-M'!$H72)</f>
        <v>182.84537096050002</v>
      </c>
      <c r="F73" s="10">
        <f>AVERAGE('bcc-csm-1'!$I72,'bcc-csm1-1-m'!$I72,'BNU-ESM'!$I72,CanESM2!$I72,CCSM4!$I72,'CNRM-CM5'!$I72,'CSIRO-Mk3-6-0'!$I72,'GFDL-ESM2M'!$I72,'GFDL-ESM2G'!$I72,'HadGEM2-ES'!$I72,'HadGEM2-CC'!$I72,inmcm4!$I72,'IPSL-CM5A-LR'!$I72,'IPSL-CM5A-MR'!$I72,'IPSL-MC5B-LR'!$I72,MIROC5!$I72,'MIROC-ESM'!$I72,'MIROC-ESM-CHEM'!$I72,'MRI-CGCM3'!$I72,'NorESM1-M'!$I72)</f>
        <v>34.220208773650008</v>
      </c>
      <c r="G73" s="51">
        <f>AVERAGE('bcc-csm-1'!$J72,'bcc-csm1-1-m'!$J72,'BNU-ESM'!$J72,CanESM2!$J72,CCSM4!$J72,'CNRM-CM5'!$J72,'CSIRO-Mk3-6-0'!$J72,'GFDL-ESM2M'!$J72,'GFDL-ESM2G'!$J72,'HadGEM2-ES'!$J72,'HadGEM2-CC'!$J72,inmcm4!$J72,'IPSL-CM5A-LR'!$J72,'IPSL-CM5A-MR'!$J72,'IPSL-MC5B-LR'!$J72,MIROC5!$J72,'MIROC-ESM'!$J72,'MIROC-ESM-CHEM'!$J72,'MRI-CGCM3'!$J72,'NorESM1-M'!$J72)</f>
        <v>7.0950402513999991E-2</v>
      </c>
      <c r="H73" s="10">
        <f>AVERAGE('bcc-csm-1'!$K72,'bcc-csm1-1-m'!$K72,'BNU-ESM'!$K72,CanESM2!$K72,CCSM4!$K72,'CNRM-CM5'!$K72,'CSIRO-Mk3-6-0'!$K72,'GFDL-ESM2M'!$K72,'GFDL-ESM2G'!$K72,'HadGEM2-ES'!$K72,'HadGEM2-CC'!$K72,inmcm4!$K72,'IPSL-CM5A-LR'!$K72,'IPSL-CM5A-MR'!$K72,'IPSL-MC5B-LR'!$K72,MIROC5!$K72,'MIROC-ESM'!$K72,'MIROC-ESM-CHEM'!$K72,'MRI-CGCM3'!$K72,'NorESM1-M'!$K72)</f>
        <v>303.26669170999992</v>
      </c>
      <c r="I73" s="10">
        <f>AVERAGE('bcc-csm-1'!$L72,'bcc-csm1-1-m'!$L72,'BNU-ESM'!$L72,CanESM2!$L72,CCSM4!$L72,'CNRM-CM5'!$L72,'CSIRO-Mk3-6-0'!$L72,'GFDL-ESM2M'!$L72,'GFDL-ESM2G'!$L72,'HadGEM2-ES'!$L72,'HadGEM2-CC'!$L72,inmcm4!$L72,'IPSL-CM5A-LR'!$L72,'IPSL-CM5A-MR'!$L72,'IPSL-MC5B-LR'!$L72,MIROC5!$L72,'MIROC-ESM'!$L72,'MIROC-ESM-CHEM'!$L72,'MRI-CGCM3'!$L72,'NorESM1-M'!$L72)</f>
        <v>64.758945008499978</v>
      </c>
      <c r="J73" s="51">
        <f>AVERAGE('bcc-csm-1'!$M72,'bcc-csm1-1-m'!$M72,'BNU-ESM'!$M72,CanESM2!$M72,CCSM4!$M72,'CNRM-CM5'!$M72,'CSIRO-Mk3-6-0'!$M72,'GFDL-ESM2M'!$M72,'GFDL-ESM2G'!$M72,'HadGEM2-ES'!$M72,'HadGEM2-CC'!$M72,inmcm4!$M72,'IPSL-CM5A-LR'!$M72,'IPSL-CM5A-MR'!$M72,'IPSL-MC5B-LR'!$M72,MIROC5!$M72,'MIROC-ESM'!$M72,'MIROC-ESM-CHEM'!$M72,'MRI-CGCM3'!$M72,'NorESM1-M'!$M72)</f>
        <v>0.13507133563974999</v>
      </c>
      <c r="K73" s="10">
        <f>MIN('bcc-csm-1'!$H72,'bcc-csm1-1-m'!$H72,'BNU-ESM'!$H72,CanESM2!$H72,CCSM4!$H72,'CNRM-CM5'!$H72,'CSIRO-Mk3-6-0'!$H72,'GFDL-ESM2M'!$H72,'GFDL-ESM2G'!$H72,'HadGEM2-ES'!$H72,'HadGEM2-CC'!$H72,inmcm4!$H72,'IPSL-CM5A-LR'!$H72,'IPSL-CM5A-MR'!$H72,'IPSL-MC5B-LR'!$H72,MIROC5!$H72,'MIROC-ESM'!$H72,'MIROC-ESM-CHEM'!$H72,'MRI-CGCM3'!$H72,'NorESM1-M'!$H72)</f>
        <v>10.76828351</v>
      </c>
      <c r="L73" s="10">
        <f>MIN('bcc-csm-1'!$I72,'bcc-csm1-1-m'!$I72,'BNU-ESM'!$I72,CanESM2!$I72,CCSM4!$I72,'CNRM-CM5'!$I72,'CSIRO-Mk3-6-0'!$I72,'GFDL-ESM2M'!$I72,'GFDL-ESM2G'!$I72,'HadGEM2-ES'!$I72,'HadGEM2-CC'!$I72,inmcm4!$I72,'IPSL-CM5A-LR'!$I72,'IPSL-CM5A-MR'!$I72,'IPSL-MC5B-LR'!$I72,MIROC5!$I72,'MIROC-ESM'!$I72,'MIROC-ESM-CHEM'!$I72,'MRI-CGCM3'!$I72,'NorESM1-M'!$I72)</f>
        <v>-9.1042779920000001</v>
      </c>
      <c r="M73" s="51">
        <f>MIN('bcc-csm-1'!$J72,'bcc-csm1-1-m'!$J72,'BNU-ESM'!$J72,CanESM2!$J72,CCSM4!$J72,'CNRM-CM5'!$J72,'CSIRO-Mk3-6-0'!$J72,'GFDL-ESM2M'!$J72,'GFDL-ESM2G'!$J72,'HadGEM2-ES'!$J72,'HadGEM2-CC'!$J72,inmcm4!$J72,'IPSL-CM5A-LR'!$J72,'IPSL-CM5A-MR'!$J72,'IPSL-MC5B-LR'!$J72,MIROC5!$J72,'MIROC-ESM'!$J72,'MIROC-ESM-CHEM'!$J72,'MRI-CGCM3'!$J72,'NorESM1-M'!$J72)</f>
        <v>-8.8772613589999994E-2</v>
      </c>
      <c r="N73" s="10">
        <f>MIN('bcc-csm-1'!$K72,'bcc-csm1-1-m'!$K72,'BNU-ESM'!$K72,CanESM2!$K72,CCSM4!$K72,'CNRM-CM5'!$K72,'CSIRO-Mk3-6-0'!$K72,'GFDL-ESM2M'!$K72,'GFDL-ESM2G'!$K72,'HadGEM2-ES'!$K72,'HadGEM2-CC'!$K72,inmcm4!$K72,'IPSL-CM5A-LR'!$K72,'IPSL-CM5A-MR'!$K72,'IPSL-MC5B-LR'!$K72,MIROC5!$K72,'MIROC-ESM'!$K72,'MIROC-ESM-CHEM'!$K72,'MRI-CGCM3'!$K72,'NorESM1-M'!$K72)</f>
        <v>119.9564895</v>
      </c>
      <c r="O73" s="10">
        <f>MIN('bcc-csm-1'!$L72,'bcc-csm1-1-m'!$L72,'BNU-ESM'!$L72,CanESM2!$L72,CCSM4!$L72,'CNRM-CM5'!$L72,'CSIRO-Mk3-6-0'!$L72,'GFDL-ESM2M'!$L72,'GFDL-ESM2G'!$L72,'HadGEM2-ES'!$L72,'HadGEM2-CC'!$L72,inmcm4!$L72,'IPSL-CM5A-LR'!$L72,'IPSL-CM5A-MR'!$L72,'IPSL-MC5B-LR'!$L72,MIROC5!$L72,'MIROC-ESM'!$L72,'MIROC-ESM-CHEM'!$L72,'MRI-CGCM3'!$L72,'NorESM1-M'!$L72)</f>
        <v>-1.315138817</v>
      </c>
      <c r="P73" s="51">
        <f>MIN('bcc-csm-1'!$M72,'bcc-csm1-1-m'!$M72,'BNU-ESM'!$M72,CanESM2!$M72,CCSM4!$M72,'CNRM-CM5'!$M72,'CSIRO-Mk3-6-0'!$M72,'GFDL-ESM2M'!$M72,'GFDL-ESM2G'!$M72,'HadGEM2-ES'!$M72,'HadGEM2-CC'!$M72,inmcm4!$M72,'IPSL-CM5A-LR'!$M72,'IPSL-CM5A-MR'!$M72,'IPSL-MC5B-LR'!$M72,MIROC5!$M72,'MIROC-ESM'!$M72,'MIROC-ESM-CHEM'!$M72,'MRI-CGCM3'!$M72,'NorESM1-M'!$M72)</f>
        <v>-3.4588791899999999E-2</v>
      </c>
      <c r="Q73" s="10">
        <f>MAX('bcc-csm-1'!$H72,'bcc-csm1-1-m'!$H72,'BNU-ESM'!$H72,CanESM2!$H72,CCSM4!$H72,'CNRM-CM5'!$H72,'CSIRO-Mk3-6-0'!$H72,'GFDL-ESM2M'!$H72,'GFDL-ESM2G'!$H72,'HadGEM2-ES'!$H72,'HadGEM2-CC'!$H72,inmcm4!$H72,'IPSL-CM5A-LR'!$H72,'IPSL-CM5A-MR'!$H72,'IPSL-MC5B-LR'!$H72,MIROC5!$H72,'MIROC-ESM'!$H72,'MIROC-ESM-CHEM'!$H72,'MRI-CGCM3'!$H72,'NorESM1-M'!$H72)</f>
        <v>304.07218080000001</v>
      </c>
      <c r="R73" s="10">
        <f>MAX('bcc-csm-1'!$I72,'bcc-csm1-1-m'!$I72,'BNU-ESM'!$I72,CanESM2!$I72,CCSM4!$I72,'CNRM-CM5'!$I72,'CSIRO-Mk3-6-0'!$I72,'GFDL-ESM2M'!$I72,'GFDL-ESM2G'!$I72,'HadGEM2-ES'!$I72,'HadGEM2-CC'!$I72,inmcm4!$I72,'IPSL-CM5A-LR'!$I72,'IPSL-CM5A-MR'!$I72,'IPSL-MC5B-LR'!$I72,MIROC5!$I72,'MIROC-ESM'!$I72,'MIROC-ESM-CHEM'!$I72,'MRI-CGCM3'!$I72,'NorESM1-M'!$I72)</f>
        <v>63.29111228</v>
      </c>
      <c r="S73" s="51">
        <f>MAX('bcc-csm-1'!$J72,'bcc-csm1-1-m'!$J72,'BNU-ESM'!$J72,CanESM2!$J72,CCSM4!$J72,'CNRM-CM5'!$J72,'CSIRO-Mk3-6-0'!$J72,'GFDL-ESM2M'!$J72,'GFDL-ESM2G'!$J72,'HadGEM2-ES'!$J72,'HadGEM2-CC'!$J72,inmcm4!$J72,'IPSL-CM5A-LR'!$J72,'IPSL-CM5A-MR'!$J72,'IPSL-MC5B-LR'!$J72,MIROC5!$J72,'MIROC-ESM'!$J72,'MIROC-ESM-CHEM'!$J72,'MRI-CGCM3'!$J72,'NorESM1-M'!$J72)</f>
        <v>0.15956339580000001</v>
      </c>
      <c r="T73" s="10">
        <f>MAX('bcc-csm-1'!$K72,'bcc-csm1-1-m'!$K72,'BNU-ESM'!$K72,CanESM2!$K72,CCSM4!$K72,'CNRM-CM5'!$K72,'CSIRO-Mk3-6-0'!$K72,'GFDL-ESM2M'!$K72,'GFDL-ESM2G'!$K72,'HadGEM2-ES'!$K72,'HadGEM2-CC'!$K72,inmcm4!$K72,'IPSL-CM5A-LR'!$K72,'IPSL-CM5A-MR'!$K72,'IPSL-MC5B-LR'!$K72,MIROC5!$K72,'MIROC-ESM'!$K72,'MIROC-ESM-CHEM'!$K72,'MRI-CGCM3'!$K72,'NorESM1-M'!$K72)</f>
        <v>478.82137770000003</v>
      </c>
      <c r="U73" s="10">
        <f>MAX('bcc-csm-1'!$L72,'bcc-csm1-1-m'!$L72,'BNU-ESM'!$L72,CanESM2!$L72,CCSM4!$L72,'CNRM-CM5'!$L72,'CSIRO-Mk3-6-0'!$L72,'GFDL-ESM2M'!$L72,'GFDL-ESM2G'!$L72,'HadGEM2-ES'!$L72,'HadGEM2-CC'!$L72,inmcm4!$L72,'IPSL-CM5A-LR'!$L72,'IPSL-CM5A-MR'!$L72,'IPSL-MC5B-LR'!$L72,MIROC5!$L72,'MIROC-ESM'!$L72,'MIROC-ESM-CHEM'!$L72,'MRI-CGCM3'!$L72,'NorESM1-M'!$L72)</f>
        <v>127.55553810000001</v>
      </c>
      <c r="V73" s="51">
        <f>MAX('bcc-csm-1'!$M72,'bcc-csm1-1-m'!$M72,'BNU-ESM'!$M72,CanESM2!$M72,CCSM4!$M72,'CNRM-CM5'!$M72,'CSIRO-Mk3-6-0'!$M72,'GFDL-ESM2M'!$M72,'GFDL-ESM2G'!$M72,'HadGEM2-ES'!$M72,'HadGEM2-CC'!$M72,inmcm4!$M72,'IPSL-CM5A-LR'!$M72,'IPSL-CM5A-MR'!$M72,'IPSL-MC5B-LR'!$M72,MIROC5!$M72,'MIROC-ESM'!$M72,'MIROC-ESM-CHEM'!$M72,'MRI-CGCM3'!$M72,'NorESM1-M'!$M72)</f>
        <v>0.30151706760000002</v>
      </c>
      <c r="W73" s="10">
        <f>STDEV('bcc-csm-1'!$H72,'bcc-csm1-1-m'!$H72,'BNU-ESM'!$H72,CanESM2!$H72,CCSM4!$H72,'CNRM-CM5'!$H72,'CSIRO-Mk3-6-0'!$H72,'GFDL-ESM2M'!$H72,'GFDL-ESM2G'!$H72,'HadGEM2-ES'!$H72,'HadGEM2-CC'!$H72,inmcm4!$H72,'IPSL-CM5A-LR'!$H72,'IPSL-CM5A-MR'!$H72,'IPSL-MC5B-LR'!$H72,MIROC5!$H72,'MIROC-ESM'!$H72,'MIROC-ESM-CHEM'!$H72,'MRI-CGCM3'!$H72,'NorESM1-M'!$H72)</f>
        <v>78.348410932161542</v>
      </c>
      <c r="X73" s="10">
        <f>STDEV('bcc-csm-1'!$I72,'bcc-csm1-1-m'!$I72,'BNU-ESM'!$I72,CanESM2!$I72,CCSM4!$I72,'CNRM-CM5'!$I72,'CSIRO-Mk3-6-0'!$I72,'GFDL-ESM2M'!$I72,'GFDL-ESM2G'!$I72,'HadGEM2-ES'!$I72,'HadGEM2-CC'!$I72,inmcm4!$I72,'IPSL-CM5A-LR'!$I72,'IPSL-CM5A-MR'!$I72,'IPSL-MC5B-LR'!$I72,MIROC5!$I72,'MIROC-ESM'!$I72,'MIROC-ESM-CHEM'!$I72,'MRI-CGCM3'!$I72,'NorESM1-M'!$I72)</f>
        <v>17.803383054601969</v>
      </c>
      <c r="Y73" s="51">
        <f>STDEV('bcc-csm-1'!$J72,'bcc-csm1-1-m'!$J72,'BNU-ESM'!$J72,CanESM2!$J72,CCSM4!$J72,'CNRM-CM5'!$J72,'CSIRO-Mk3-6-0'!$J72,'GFDL-ESM2M'!$J72,'GFDL-ESM2G'!$J72,'HadGEM2-ES'!$J72,'HadGEM2-CC'!$J72,inmcm4!$J72,'IPSL-CM5A-LR'!$J72,'IPSL-CM5A-MR'!$J72,'IPSL-MC5B-LR'!$J72,MIROC5!$J72,'MIROC-ESM'!$J72,'MIROC-ESM-CHEM'!$J72,'MRI-CGCM3'!$J72,'NorESM1-M'!$J72)</f>
        <v>5.5347025052699748E-2</v>
      </c>
      <c r="Z73" s="10">
        <f>STDEV('bcc-csm-1'!$K72,'bcc-csm1-1-m'!$K72,'BNU-ESM'!$K72,CanESM2!$K72,CCSM4!$K72,'CNRM-CM5'!$K72,'CSIRO-Mk3-6-0'!$K72,'GFDL-ESM2M'!$K72,'GFDL-ESM2G'!$K72,'HadGEM2-ES'!$K72,'HadGEM2-CC'!$K72,inmcm4!$K72,'IPSL-CM5A-LR'!$K72,'IPSL-CM5A-MR'!$K72,'IPSL-MC5B-LR'!$K72,MIROC5!$K72,'MIROC-ESM'!$K72,'MIROC-ESM-CHEM'!$K72,'MRI-CGCM3'!$K72,'NorESM1-M'!$K72)</f>
        <v>114.31980432260897</v>
      </c>
      <c r="AA73" s="10">
        <f>STDEV('bcc-csm-1'!$L72,'bcc-csm1-1-m'!$L72,'BNU-ESM'!$L72,CanESM2!$L72,CCSM4!$L72,'CNRM-CM5'!$L72,'CSIRO-Mk3-6-0'!$L72,'GFDL-ESM2M'!$L72,'GFDL-ESM2G'!$L72,'HadGEM2-ES'!$L72,'HadGEM2-CC'!$L72,inmcm4!$L72,'IPSL-CM5A-LR'!$L72,'IPSL-CM5A-MR'!$L72,'IPSL-MC5B-LR'!$L72,MIROC5!$L72,'MIROC-ESM'!$L72,'MIROC-ESM-CHEM'!$L72,'MRI-CGCM3'!$L72,'NorESM1-M'!$L72)</f>
        <v>37.480383676182456</v>
      </c>
      <c r="AB73" s="51">
        <f>STDEV('bcc-csm-1'!$M72,'bcc-csm1-1-m'!$M72,'BNU-ESM'!$M72,CanESM2!$M72,CCSM4!$M72,'CNRM-CM5'!$M72,'CSIRO-Mk3-6-0'!$M72,'GFDL-ESM2M'!$M72,'GFDL-ESM2G'!$M72,'HadGEM2-ES'!$M72,'HadGEM2-CC'!$M72,inmcm4!$M72,'IPSL-CM5A-LR'!$M72,'IPSL-CM5A-MR'!$M72,'IPSL-MC5B-LR'!$M72,MIROC5!$M72,'MIROC-ESM'!$M72,'MIROC-ESM-CHEM'!$M72,'MRI-CGCM3'!$M72,'NorESM1-M'!$M72)</f>
        <v>8.6627201672369675E-2</v>
      </c>
      <c r="AC73" s="10">
        <f t="shared" ref="AC73:AH73" si="166">E73-(3*W73)</f>
        <v>-52.19986183598462</v>
      </c>
      <c r="AD73" s="10">
        <f t="shared" si="166"/>
        <v>-19.189940390155904</v>
      </c>
      <c r="AE73" s="51">
        <f t="shared" si="166"/>
        <v>-9.5090672644099247E-2</v>
      </c>
      <c r="AF73" s="10">
        <f t="shared" si="166"/>
        <v>-39.692721257826975</v>
      </c>
      <c r="AG73" s="10">
        <f t="shared" si="166"/>
        <v>-47.682206020047389</v>
      </c>
      <c r="AH73" s="54">
        <f t="shared" si="166"/>
        <v>-0.12481026937735901</v>
      </c>
      <c r="AI73" s="10">
        <f t="shared" ref="AI73:AN73" si="167">E73+(3*W73)</f>
        <v>417.89060375698466</v>
      </c>
      <c r="AJ73" s="10">
        <f t="shared" si="167"/>
        <v>87.630357937455926</v>
      </c>
      <c r="AK73" s="54">
        <f t="shared" si="167"/>
        <v>0.23699147767209922</v>
      </c>
      <c r="AL73" s="10">
        <f t="shared" si="167"/>
        <v>646.22610467782681</v>
      </c>
      <c r="AM73" s="10">
        <f t="shared" si="167"/>
        <v>177.20009603704733</v>
      </c>
      <c r="AN73" s="54">
        <f t="shared" si="167"/>
        <v>0.39495294065685899</v>
      </c>
      <c r="AO73" s="10">
        <f>AVERAGE('bcc-csm-1'!$E72,'bcc-csm1-1-m'!$E72,'BNU-ESM'!$E72,CanESM2!$E72,CCSM4!$E72,'CNRM-CM5'!$E72,'CSIRO-Mk3-6-0'!$E72,'GFDL-ESM2M'!$E72,'GFDL-ESM2G'!$E72,'HadGEM2-ES'!$E72,'HadGEM2-CC'!$E72,inmcm4!$E72,'IPSL-CM5A-LR'!$E72,'IPSL-CM5A-MR'!$E72,'IPSL-MC5B-LR'!$E72,MIROC5!$E72,'MIROC-ESM'!$E72,'MIROC-ESM-CHEM'!$E72,'MRI-CGCM3'!$E72,'NorESM1-M'!$E72)</f>
        <v>1271.11533345</v>
      </c>
      <c r="AP73" s="10">
        <f>AVERAGE('bcc-csm-1'!$F72,'bcc-csm1-1-m'!$F72,'BNU-ESM'!$F72,CanESM2!$F72,CCSM4!$F72,'CNRM-CM5'!$F72,'CSIRO-Mk3-6-0'!$F72,'GFDL-ESM2M'!$F72,'GFDL-ESM2G'!$F72,'HadGEM2-ES'!$F72,'HadGEM2-CC'!$F72,inmcm4!$F72,'IPSL-CM5A-LR'!$F72,'IPSL-CM5A-MR'!$F72,'IPSL-MC5B-LR'!$F72,MIROC5!$F72,'MIROC-ESM'!$F72,'MIROC-ESM-CHEM'!$F72,'MRI-CGCM3'!$F72,'NorESM1-M'!$F72)</f>
        <v>40.879355902500009</v>
      </c>
      <c r="AQ73" s="17">
        <f>AVERAGE('bcc-csm-1'!$G72,'bcc-csm1-1-m'!$G72,'BNU-ESM'!$G72,CanESM2!$G72,CCSM4!$G72,'CNRM-CM5'!$G72,'CSIRO-Mk3-6-0'!$G72,'GFDL-ESM2M'!$G72,'GFDL-ESM2G'!$G72,'HadGEM2-ES'!$G72,'HadGEM2-CC'!$G72,inmcm4!$G72,'IPSL-CM5A-LR'!$G72,'IPSL-CM5A-MR'!$G72,'IPSL-MC5B-LR'!$G72,MIROC5!$G72,'MIROC-ESM'!$G72,'MIROC-ESM-CHEM'!$G72,'MRI-CGCM3'!$G72,'NorESM1-M'!$G72)</f>
        <v>0.71854723258499997</v>
      </c>
      <c r="AR73" s="58">
        <f t="shared" si="152"/>
        <v>0.14384640492395756</v>
      </c>
      <c r="AS73" s="56">
        <f t="shared" si="153"/>
        <v>0.83710244494231978</v>
      </c>
      <c r="AT73" s="60">
        <f t="shared" si="154"/>
        <v>9.8741459568013806E-2</v>
      </c>
      <c r="AU73" s="56">
        <f t="shared" si="155"/>
        <v>0.23858314326748625</v>
      </c>
      <c r="AV73" s="56">
        <f t="shared" si="156"/>
        <v>1.5841478804840854</v>
      </c>
      <c r="AW73" s="60">
        <f t="shared" si="157"/>
        <v>0.18797836734243054</v>
      </c>
    </row>
    <row r="74" spans="1:49" ht="12.75" x14ac:dyDescent="0.35">
      <c r="A74" s="7" t="str">
        <f>IF(AND(B74='bcc-csm-1'!C73, B74='bcc-csm1-1-m'!C73,B74='BNU-ESM'!C73, B74=CanESM2!C73, B74=CCSM4!C73, B74='CNRM-CM5'!C73, B74='CSIRO-Mk3-6-0'!C73, B74='GFDL-ESM2M'!C73, B74='GFDL-ESM2G'!C73, B74='HadGEM2-ES'!C73, B74='HadGEM2-CC'!C73, B74=inmcm4!C73, B74='IPSL-CM5A-LR'!C73, B74='IPSL-CM5A-MR'!C73, B74='IPSL-MC5B-LR'!C73, B74=MIROC5!C73, B74='MIROC-ESM'!C73, B74='MIROC-ESM-CHEM'!C73, B74='MRI-CGCM3'!C73, B74='NorESM1-M'!C73), "Yes", "No")</f>
        <v>Yes</v>
      </c>
      <c r="B74" s="7">
        <v>27139</v>
      </c>
      <c r="C74" s="7" t="str">
        <f>VLOOKUP(B74, 'County name'!$A$2:$B$89, 2, FALSE)</f>
        <v>Scott</v>
      </c>
      <c r="D74" s="8" t="s">
        <v>97</v>
      </c>
      <c r="E74" s="10">
        <f>AVERAGE('bcc-csm-1'!$H73,'bcc-csm1-1-m'!$H73,'BNU-ESM'!$H73,CanESM2!$H73,CCSM4!$H73,'CNRM-CM5'!$H73,'CSIRO-Mk3-6-0'!$H73,'GFDL-ESM2M'!$H73,'GFDL-ESM2G'!$H73,'HadGEM2-ES'!$H73,'HadGEM2-CC'!$H73,inmcm4!$H73,'IPSL-CM5A-LR'!$H73,'IPSL-CM5A-MR'!$H73,'IPSL-MC5B-LR'!$H73,MIROC5!$H73,'MIROC-ESM'!$H73,'MIROC-ESM-CHEM'!$H73,'MRI-CGCM3'!$H73,'NorESM1-M'!$H73)</f>
        <v>212.73511003300001</v>
      </c>
      <c r="F74" s="10">
        <f>AVERAGE('bcc-csm-1'!$I73,'bcc-csm1-1-m'!$I73,'BNU-ESM'!$I73,CanESM2!$I73,CCSM4!$I73,'CNRM-CM5'!$I73,'CSIRO-Mk3-6-0'!$I73,'GFDL-ESM2M'!$I73,'GFDL-ESM2G'!$I73,'HadGEM2-ES'!$I73,'HadGEM2-CC'!$I73,inmcm4!$I73,'IPSL-CM5A-LR'!$I73,'IPSL-CM5A-MR'!$I73,'IPSL-MC5B-LR'!$I73,MIROC5!$I73,'MIROC-ESM'!$I73,'MIROC-ESM-CHEM'!$I73,'MRI-CGCM3'!$I73,'NorESM1-M'!$I73)</f>
        <v>73.225414261500006</v>
      </c>
      <c r="G74" s="51">
        <f>AVERAGE('bcc-csm-1'!$J73,'bcc-csm1-1-m'!$J73,'BNU-ESM'!$J73,CanESM2!$J73,CCSM4!$J73,'CNRM-CM5'!$J73,'CSIRO-Mk3-6-0'!$J73,'GFDL-ESM2M'!$J73,'GFDL-ESM2G'!$J73,'HadGEM2-ES'!$J73,'HadGEM2-CC'!$J73,inmcm4!$J73,'IPSL-CM5A-LR'!$J73,'IPSL-CM5A-MR'!$J73,'IPSL-MC5B-LR'!$J73,MIROC5!$J73,'MIROC-ESM'!$J73,'MIROC-ESM-CHEM'!$J73,'MRI-CGCM3'!$J73,'NorESM1-M'!$J73)</f>
        <v>0.1060894938435</v>
      </c>
      <c r="H74" s="10">
        <f>AVERAGE('bcc-csm-1'!$K73,'bcc-csm1-1-m'!$K73,'BNU-ESM'!$K73,CanESM2!$K73,CCSM4!$K73,'CNRM-CM5'!$K73,'CSIRO-Mk3-6-0'!$K73,'GFDL-ESM2M'!$K73,'GFDL-ESM2G'!$K73,'HadGEM2-ES'!$K73,'HadGEM2-CC'!$K73,inmcm4!$K73,'IPSL-CM5A-LR'!$K73,'IPSL-CM5A-MR'!$K73,'IPSL-MC5B-LR'!$K73,MIROC5!$K73,'MIROC-ESM'!$K73,'MIROC-ESM-CHEM'!$K73,'MRI-CGCM3'!$K73,'NorESM1-M'!$K73)</f>
        <v>349.30545134499999</v>
      </c>
      <c r="I74" s="10">
        <f>AVERAGE('bcc-csm-1'!$L73,'bcc-csm1-1-m'!$L73,'BNU-ESM'!$L73,CanESM2!$L73,CCSM4!$L73,'CNRM-CM5'!$L73,'CSIRO-Mk3-6-0'!$L73,'GFDL-ESM2M'!$L73,'GFDL-ESM2G'!$L73,'HadGEM2-ES'!$L73,'HadGEM2-CC'!$L73,inmcm4!$L73,'IPSL-CM5A-LR'!$L73,'IPSL-CM5A-MR'!$L73,'IPSL-MC5B-LR'!$L73,MIROC5!$L73,'MIROC-ESM'!$L73,'MIROC-ESM-CHEM'!$L73,'MRI-CGCM3'!$L73,'NorESM1-M'!$L73)</f>
        <v>138.76082482550001</v>
      </c>
      <c r="J74" s="51">
        <f>AVERAGE('bcc-csm-1'!$M73,'bcc-csm1-1-m'!$M73,'BNU-ESM'!$M73,CanESM2!$M73,CCSM4!$M73,'CNRM-CM5'!$M73,'CSIRO-Mk3-6-0'!$M73,'GFDL-ESM2M'!$M73,'GFDL-ESM2G'!$M73,'HadGEM2-ES'!$M73,'HadGEM2-CC'!$M73,inmcm4!$M73,'IPSL-CM5A-LR'!$M73,'IPSL-CM5A-MR'!$M73,'IPSL-MC5B-LR'!$M73,MIROC5!$M73,'MIROC-ESM'!$M73,'MIROC-ESM-CHEM'!$M73,'MRI-CGCM3'!$M73,'NorESM1-M'!$M73)</f>
        <v>0.19878610369989996</v>
      </c>
      <c r="K74" s="10">
        <f>MIN('bcc-csm-1'!$H73,'bcc-csm1-1-m'!$H73,'BNU-ESM'!$H73,CanESM2!$H73,CCSM4!$H73,'CNRM-CM5'!$H73,'CSIRO-Mk3-6-0'!$H73,'GFDL-ESM2M'!$H73,'GFDL-ESM2G'!$H73,'HadGEM2-ES'!$H73,'HadGEM2-CC'!$H73,inmcm4!$H73,'IPSL-CM5A-LR'!$H73,'IPSL-CM5A-MR'!$H73,'IPSL-MC5B-LR'!$H73,MIROC5!$H73,'MIROC-ESM'!$H73,'MIROC-ESM-CHEM'!$H73,'MRI-CGCM3'!$H73,'NorESM1-M'!$H73)</f>
        <v>47.680309119999997</v>
      </c>
      <c r="L74" s="10">
        <f>MIN('bcc-csm-1'!$I73,'bcc-csm1-1-m'!$I73,'BNU-ESM'!$I73,CanESM2!$I73,CCSM4!$I73,'CNRM-CM5'!$I73,'CSIRO-Mk3-6-0'!$I73,'GFDL-ESM2M'!$I73,'GFDL-ESM2G'!$I73,'HadGEM2-ES'!$I73,'HadGEM2-CC'!$I73,inmcm4!$I73,'IPSL-CM5A-LR'!$I73,'IPSL-CM5A-MR'!$I73,'IPSL-MC5B-LR'!$I73,MIROC5!$I73,'MIROC-ESM'!$I73,'MIROC-ESM-CHEM'!$I73,'MRI-CGCM3'!$I73,'NorESM1-M'!$I73)</f>
        <v>-13.4734354</v>
      </c>
      <c r="M74" s="51">
        <f>MIN('bcc-csm-1'!$J73,'bcc-csm1-1-m'!$J73,'BNU-ESM'!$J73,CanESM2!$J73,CCSM4!$J73,'CNRM-CM5'!$J73,'CSIRO-Mk3-6-0'!$J73,'GFDL-ESM2M'!$J73,'GFDL-ESM2G'!$J73,'HadGEM2-ES'!$J73,'HadGEM2-CC'!$J73,inmcm4!$J73,'IPSL-CM5A-LR'!$J73,'IPSL-CM5A-MR'!$J73,'IPSL-MC5B-LR'!$J73,MIROC5!$J73,'MIROC-ESM'!$J73,'MIROC-ESM-CHEM'!$J73,'MRI-CGCM3'!$J73,'NorESM1-M'!$J73)</f>
        <v>-5.9391424839999998E-2</v>
      </c>
      <c r="N74" s="10">
        <f>MIN('bcc-csm-1'!$K73,'bcc-csm1-1-m'!$K73,'BNU-ESM'!$K73,CanESM2!$K73,CCSM4!$K73,'CNRM-CM5'!$K73,'CSIRO-Mk3-6-0'!$K73,'GFDL-ESM2M'!$K73,'GFDL-ESM2G'!$K73,'HadGEM2-ES'!$K73,'HadGEM2-CC'!$K73,inmcm4!$K73,'IPSL-CM5A-LR'!$K73,'IPSL-CM5A-MR'!$K73,'IPSL-MC5B-LR'!$K73,MIROC5!$K73,'MIROC-ESM'!$K73,'MIROC-ESM-CHEM'!$K73,'MRI-CGCM3'!$K73,'NorESM1-M'!$K73)</f>
        <v>123.8508417</v>
      </c>
      <c r="O74" s="10">
        <f>MIN('bcc-csm-1'!$L73,'bcc-csm1-1-m'!$L73,'BNU-ESM'!$L73,CanESM2!$L73,CCSM4!$L73,'CNRM-CM5'!$L73,'CSIRO-Mk3-6-0'!$L73,'GFDL-ESM2M'!$L73,'GFDL-ESM2G'!$L73,'HadGEM2-ES'!$L73,'HadGEM2-CC'!$L73,inmcm4!$L73,'IPSL-CM5A-LR'!$L73,'IPSL-CM5A-MR'!$L73,'IPSL-MC5B-LR'!$L73,MIROC5!$L73,'MIROC-ESM'!$L73,'MIROC-ESM-CHEM'!$L73,'MRI-CGCM3'!$L73,'NorESM1-M'!$L73)</f>
        <v>20.867515229999999</v>
      </c>
      <c r="P74" s="51">
        <f>MIN('bcc-csm-1'!$M73,'bcc-csm1-1-m'!$M73,'BNU-ESM'!$M73,CanESM2!$M73,CCSM4!$M73,'CNRM-CM5'!$M73,'CSIRO-Mk3-6-0'!$M73,'GFDL-ESM2M'!$M73,'GFDL-ESM2G'!$M73,'HadGEM2-ES'!$M73,'HadGEM2-CC'!$M73,inmcm4!$M73,'IPSL-CM5A-LR'!$M73,'IPSL-CM5A-MR'!$M73,'IPSL-MC5B-LR'!$M73,MIROC5!$M73,'MIROC-ESM'!$M73,'MIROC-ESM-CHEM'!$M73,'MRI-CGCM3'!$M73,'NorESM1-M'!$M73)</f>
        <v>4.3600222079999999E-3</v>
      </c>
      <c r="Q74" s="10">
        <f>MAX('bcc-csm-1'!$H73,'bcc-csm1-1-m'!$H73,'BNU-ESM'!$H73,CanESM2!$H73,CCSM4!$H73,'CNRM-CM5'!$H73,'CSIRO-Mk3-6-0'!$H73,'GFDL-ESM2M'!$H73,'GFDL-ESM2G'!$H73,'HadGEM2-ES'!$H73,'HadGEM2-CC'!$H73,inmcm4!$H73,'IPSL-CM5A-LR'!$H73,'IPSL-CM5A-MR'!$H73,'IPSL-MC5B-LR'!$H73,MIROC5!$H73,'MIROC-ESM'!$H73,'MIROC-ESM-CHEM'!$H73,'MRI-CGCM3'!$H73,'NorESM1-M'!$H73)</f>
        <v>349.69328200000001</v>
      </c>
      <c r="R74" s="10">
        <f>MAX('bcc-csm-1'!$I73,'bcc-csm1-1-m'!$I73,'BNU-ESM'!$I73,CanESM2!$I73,CCSM4!$I73,'CNRM-CM5'!$I73,'CSIRO-Mk3-6-0'!$I73,'GFDL-ESM2M'!$I73,'GFDL-ESM2G'!$I73,'HadGEM2-ES'!$I73,'HadGEM2-CC'!$I73,inmcm4!$I73,'IPSL-CM5A-LR'!$I73,'IPSL-CM5A-MR'!$I73,'IPSL-MC5B-LR'!$I73,MIROC5!$I73,'MIROC-ESM'!$I73,'MIROC-ESM-CHEM'!$I73,'MRI-CGCM3'!$I73,'NorESM1-M'!$I73)</f>
        <v>135.6220778</v>
      </c>
      <c r="S74" s="51">
        <f>MAX('bcc-csm-1'!$J73,'bcc-csm1-1-m'!$J73,'BNU-ESM'!$J73,CanESM2!$J73,CCSM4!$J73,'CNRM-CM5'!$J73,'CSIRO-Mk3-6-0'!$J73,'GFDL-ESM2M'!$J73,'GFDL-ESM2G'!$J73,'HadGEM2-ES'!$J73,'HadGEM2-CC'!$J73,inmcm4!$J73,'IPSL-CM5A-LR'!$J73,'IPSL-CM5A-MR'!$J73,'IPSL-MC5B-LR'!$J73,MIROC5!$J73,'MIROC-ESM'!$J73,'MIROC-ESM-CHEM'!$J73,'MRI-CGCM3'!$J73,'NorESM1-M'!$J73)</f>
        <v>0.25692432780000002</v>
      </c>
      <c r="T74" s="10">
        <f>MAX('bcc-csm-1'!$K73,'bcc-csm1-1-m'!$K73,'BNU-ESM'!$K73,CanESM2!$K73,CCSM4!$K73,'CNRM-CM5'!$K73,'CSIRO-Mk3-6-0'!$K73,'GFDL-ESM2M'!$K73,'GFDL-ESM2G'!$K73,'HadGEM2-ES'!$K73,'HadGEM2-CC'!$K73,inmcm4!$K73,'IPSL-CM5A-LR'!$K73,'IPSL-CM5A-MR'!$K73,'IPSL-MC5B-LR'!$K73,MIROC5!$K73,'MIROC-ESM'!$K73,'MIROC-ESM-CHEM'!$K73,'MRI-CGCM3'!$K73,'NorESM1-M'!$K73)</f>
        <v>549.95711859999994</v>
      </c>
      <c r="U74" s="10">
        <f>MAX('bcc-csm-1'!$L73,'bcc-csm1-1-m'!$L73,'BNU-ESM'!$L73,CanESM2!$L73,CCSM4!$L73,'CNRM-CM5'!$L73,'CSIRO-Mk3-6-0'!$L73,'GFDL-ESM2M'!$L73,'GFDL-ESM2G'!$L73,'HadGEM2-ES'!$L73,'HadGEM2-CC'!$L73,inmcm4!$L73,'IPSL-CM5A-LR'!$L73,'IPSL-CM5A-MR'!$L73,'IPSL-MC5B-LR'!$L73,MIROC5!$L73,'MIROC-ESM'!$L73,'MIROC-ESM-CHEM'!$L73,'MRI-CGCM3'!$L73,'NorESM1-M'!$L73)</f>
        <v>246.02357069999999</v>
      </c>
      <c r="V74" s="51">
        <f>MAX('bcc-csm-1'!$M73,'bcc-csm1-1-m'!$M73,'BNU-ESM'!$M73,CanESM2!$M73,CCSM4!$M73,'CNRM-CM5'!$M73,'CSIRO-Mk3-6-0'!$M73,'GFDL-ESM2M'!$M73,'GFDL-ESM2G'!$M73,'HadGEM2-ES'!$M73,'HadGEM2-CC'!$M73,inmcm4!$M73,'IPSL-CM5A-LR'!$M73,'IPSL-CM5A-MR'!$M73,'IPSL-MC5B-LR'!$M73,MIROC5!$M73,'MIROC-ESM'!$M73,'MIROC-ESM-CHEM'!$M73,'MRI-CGCM3'!$M73,'NorESM1-M'!$M73)</f>
        <v>0.42241242820000002</v>
      </c>
      <c r="W74" s="10">
        <f>STDEV('bcc-csm-1'!$H73,'bcc-csm1-1-m'!$H73,'BNU-ESM'!$H73,CanESM2!$H73,CCSM4!$H73,'CNRM-CM5'!$H73,'CSIRO-Mk3-6-0'!$H73,'GFDL-ESM2M'!$H73,'GFDL-ESM2G'!$H73,'HadGEM2-ES'!$H73,'HadGEM2-CC'!$H73,inmcm4!$H73,'IPSL-CM5A-LR'!$H73,'IPSL-CM5A-MR'!$H73,'IPSL-MC5B-LR'!$H73,MIROC5!$H73,'MIROC-ESM'!$H73,'MIROC-ESM-CHEM'!$H73,'MRI-CGCM3'!$H73,'NorESM1-M'!$H73)</f>
        <v>77.482519177709477</v>
      </c>
      <c r="X74" s="10">
        <f>STDEV('bcc-csm-1'!$I73,'bcc-csm1-1-m'!$I73,'BNU-ESM'!$I73,CanESM2!$I73,CCSM4!$I73,'CNRM-CM5'!$I73,'CSIRO-Mk3-6-0'!$I73,'GFDL-ESM2M'!$I73,'GFDL-ESM2G'!$I73,'HadGEM2-ES'!$I73,'HadGEM2-CC'!$I73,inmcm4!$I73,'IPSL-CM5A-LR'!$I73,'IPSL-CM5A-MR'!$I73,'IPSL-MC5B-LR'!$I73,MIROC5!$I73,'MIROC-ESM'!$I73,'MIROC-ESM-CHEM'!$I73,'MRI-CGCM3'!$I73,'NorESM1-M'!$I73)</f>
        <v>36.042045861228878</v>
      </c>
      <c r="Y74" s="51">
        <f>STDEV('bcc-csm-1'!$J73,'bcc-csm1-1-m'!$J73,'BNU-ESM'!$J73,CanESM2!$J73,CCSM4!$J73,'CNRM-CM5'!$J73,'CSIRO-Mk3-6-0'!$J73,'GFDL-ESM2M'!$J73,'GFDL-ESM2G'!$J73,'HadGEM2-ES'!$J73,'HadGEM2-CC'!$J73,inmcm4!$J73,'IPSL-CM5A-LR'!$J73,'IPSL-CM5A-MR'!$J73,'IPSL-MC5B-LR'!$J73,MIROC5!$J73,'MIROC-ESM'!$J73,'MIROC-ESM-CHEM'!$J73,'MRI-CGCM3'!$J73,'NorESM1-M'!$J73)</f>
        <v>7.3543429817348127E-2</v>
      </c>
      <c r="Z74" s="10">
        <f>STDEV('bcc-csm-1'!$K73,'bcc-csm1-1-m'!$K73,'BNU-ESM'!$K73,CanESM2!$K73,CCSM4!$K73,'CNRM-CM5'!$K73,'CSIRO-Mk3-6-0'!$K73,'GFDL-ESM2M'!$K73,'GFDL-ESM2G'!$K73,'HadGEM2-ES'!$K73,'HadGEM2-CC'!$K73,inmcm4!$K73,'IPSL-CM5A-LR'!$K73,'IPSL-CM5A-MR'!$K73,'IPSL-MC5B-LR'!$K73,MIROC5!$K73,'MIROC-ESM'!$K73,'MIROC-ESM-CHEM'!$K73,'MRI-CGCM3'!$K73,'NorESM1-M'!$K73)</f>
        <v>131.02827835781071</v>
      </c>
      <c r="AA74" s="10">
        <f>STDEV('bcc-csm-1'!$L73,'bcc-csm1-1-m'!$L73,'BNU-ESM'!$L73,CanESM2!$L73,CCSM4!$L73,'CNRM-CM5'!$L73,'CSIRO-Mk3-6-0'!$L73,'GFDL-ESM2M'!$L73,'GFDL-ESM2G'!$L73,'HadGEM2-ES'!$L73,'HadGEM2-CC'!$L73,inmcm4!$L73,'IPSL-CM5A-LR'!$L73,'IPSL-CM5A-MR'!$L73,'IPSL-MC5B-LR'!$L73,MIROC5!$L73,'MIROC-ESM'!$L73,'MIROC-ESM-CHEM'!$L73,'MRI-CGCM3'!$L73,'NorESM1-M'!$L73)</f>
        <v>69.617997667119653</v>
      </c>
      <c r="AB74" s="51">
        <f>STDEV('bcc-csm-1'!$M73,'bcc-csm1-1-m'!$M73,'BNU-ESM'!$M73,CanESM2!$M73,CCSM4!$M73,'CNRM-CM5'!$M73,'CSIRO-Mk3-6-0'!$M73,'GFDL-ESM2M'!$M73,'GFDL-ESM2G'!$M73,'HadGEM2-ES'!$M73,'HadGEM2-CC'!$M73,inmcm4!$M73,'IPSL-CM5A-LR'!$M73,'IPSL-CM5A-MR'!$M73,'IPSL-MC5B-LR'!$M73,MIROC5!$M73,'MIROC-ESM'!$M73,'MIROC-ESM-CHEM'!$M73,'MRI-CGCM3'!$M73,'NorESM1-M'!$M73)</f>
        <v>0.12045513955060243</v>
      </c>
      <c r="AC74" s="10">
        <f t="shared" ref="AC74:AH74" si="168">E74-(3*W74)</f>
        <v>-19.712447500128405</v>
      </c>
      <c r="AD74" s="10">
        <f t="shared" si="168"/>
        <v>-34.900723322186636</v>
      </c>
      <c r="AE74" s="51">
        <f t="shared" si="168"/>
        <v>-0.11454079560854438</v>
      </c>
      <c r="AF74" s="10">
        <f t="shared" si="168"/>
        <v>-43.779383728432151</v>
      </c>
      <c r="AG74" s="10">
        <f t="shared" si="168"/>
        <v>-70.093168175858949</v>
      </c>
      <c r="AH74" s="54">
        <f t="shared" si="168"/>
        <v>-0.16257931495190731</v>
      </c>
      <c r="AI74" s="10">
        <f t="shared" ref="AI74:AN74" si="169">E74+(3*W74)</f>
        <v>445.18266756612843</v>
      </c>
      <c r="AJ74" s="10">
        <f t="shared" si="169"/>
        <v>181.35155184518663</v>
      </c>
      <c r="AK74" s="54">
        <f t="shared" si="169"/>
        <v>0.32671978329554441</v>
      </c>
      <c r="AL74" s="10">
        <f t="shared" si="169"/>
        <v>742.3902864184322</v>
      </c>
      <c r="AM74" s="10">
        <f t="shared" si="169"/>
        <v>347.61481782685894</v>
      </c>
      <c r="AN74" s="54">
        <f t="shared" si="169"/>
        <v>0.56015152235170729</v>
      </c>
      <c r="AO74" s="10">
        <f>AVERAGE('bcc-csm-1'!$E73,'bcc-csm1-1-m'!$E73,'BNU-ESM'!$E73,CanESM2!$E73,CCSM4!$E73,'CNRM-CM5'!$E73,'CSIRO-Mk3-6-0'!$E73,'GFDL-ESM2M'!$E73,'GFDL-ESM2G'!$E73,'HadGEM2-ES'!$E73,'HadGEM2-CC'!$E73,inmcm4!$E73,'IPSL-CM5A-LR'!$E73,'IPSL-CM5A-MR'!$E73,'IPSL-MC5B-LR'!$E73,MIROC5!$E73,'MIROC-ESM'!$E73,'MIROC-ESM-CHEM'!$E73,'MRI-CGCM3'!$E73,'NorESM1-M'!$E73)</f>
        <v>1819.5542927500005</v>
      </c>
      <c r="AP74" s="10">
        <f>AVERAGE('bcc-csm-1'!$F73,'bcc-csm1-1-m'!$F73,'BNU-ESM'!$F73,CanESM2!$F73,CCSM4!$F73,'CNRM-CM5'!$F73,'CSIRO-Mk3-6-0'!$F73,'GFDL-ESM2M'!$F73,'GFDL-ESM2G'!$F73,'HadGEM2-ES'!$F73,'HadGEM2-CC'!$F73,inmcm4!$F73,'IPSL-CM5A-LR'!$F73,'IPSL-CM5A-MR'!$F73,'IPSL-MC5B-LR'!$F73,MIROC5!$F73,'MIROC-ESM'!$F73,'MIROC-ESM-CHEM'!$F73,'MRI-CGCM3'!$F73,'NorESM1-M'!$F73)</f>
        <v>122.61919475800002</v>
      </c>
      <c r="AQ74" s="17">
        <f>AVERAGE('bcc-csm-1'!$G73,'bcc-csm1-1-m'!$G73,'BNU-ESM'!$G73,CanESM2!$G73,CCSM4!$G73,'CNRM-CM5'!$G73,'CSIRO-Mk3-6-0'!$G73,'GFDL-ESM2M'!$G73,'GFDL-ESM2G'!$G73,'HadGEM2-ES'!$G73,'HadGEM2-CC'!$G73,inmcm4!$G73,'IPSL-CM5A-LR'!$G73,'IPSL-CM5A-MR'!$G73,'IPSL-MC5B-LR'!$G73,MIROC5!$G73,'MIROC-ESM'!$G73,'MIROC-ESM-CHEM'!$G73,'MRI-CGCM3'!$G73,'NorESM1-M'!$G73)</f>
        <v>0.91617524320999999</v>
      </c>
      <c r="AR74" s="58">
        <f t="shared" si="152"/>
        <v>0.11691605514638467</v>
      </c>
      <c r="AS74" s="56">
        <f t="shared" si="153"/>
        <v>0.59717741913096822</v>
      </c>
      <c r="AT74" s="60">
        <f t="shared" si="154"/>
        <v>0.11579607136271726</v>
      </c>
      <c r="AU74" s="56">
        <f t="shared" si="155"/>
        <v>0.19197308524225123</v>
      </c>
      <c r="AV74" s="56">
        <f t="shared" si="156"/>
        <v>1.131640320256196</v>
      </c>
      <c r="AW74" s="60">
        <f t="shared" si="157"/>
        <v>0.21697388700813808</v>
      </c>
    </row>
    <row r="75" spans="1:49" ht="12.75" x14ac:dyDescent="0.35">
      <c r="A75" s="7" t="str">
        <f>IF(AND(B75='bcc-csm-1'!C74, B75='bcc-csm1-1-m'!C74,B75='BNU-ESM'!C74, B75=CanESM2!C74, B75=CCSM4!C74, B75='CNRM-CM5'!C74, B75='CSIRO-Mk3-6-0'!C74, B75='GFDL-ESM2M'!C74, B75='GFDL-ESM2G'!C74, B75='HadGEM2-ES'!C74, B75='HadGEM2-CC'!C74, B75=inmcm4!C74, B75='IPSL-CM5A-LR'!C74, B75='IPSL-CM5A-MR'!C74, B75='IPSL-MC5B-LR'!C74, B75=MIROC5!C74, B75='MIROC-ESM'!C74, B75='MIROC-ESM-CHEM'!C74, B75='MRI-CGCM3'!C74, B75='NorESM1-M'!C74), "Yes", "No")</f>
        <v>Yes</v>
      </c>
      <c r="B75" s="7">
        <v>27141</v>
      </c>
      <c r="C75" s="7" t="str">
        <f>VLOOKUP(B75, 'County name'!$A$2:$B$89, 2, FALSE)</f>
        <v>Sherburne</v>
      </c>
      <c r="D75" s="8" t="s">
        <v>97</v>
      </c>
      <c r="E75" s="10">
        <f>AVERAGE('bcc-csm-1'!$H74,'bcc-csm1-1-m'!$H74,'BNU-ESM'!$H74,CanESM2!$H74,CCSM4!$H74,'CNRM-CM5'!$H74,'CSIRO-Mk3-6-0'!$H74,'GFDL-ESM2M'!$H74,'GFDL-ESM2G'!$H74,'HadGEM2-ES'!$H74,'HadGEM2-CC'!$H74,inmcm4!$H74,'IPSL-CM5A-LR'!$H74,'IPSL-CM5A-MR'!$H74,'IPSL-MC5B-LR'!$H74,MIROC5!$H74,'MIROC-ESM'!$H74,'MIROC-ESM-CHEM'!$H74,'MRI-CGCM3'!$H74,'NorESM1-M'!$H74)</f>
        <v>208.01630896350002</v>
      </c>
      <c r="F75" s="10">
        <f>AVERAGE('bcc-csm-1'!$I74,'bcc-csm1-1-m'!$I74,'BNU-ESM'!$I74,CanESM2!$I74,CCSM4!$I74,'CNRM-CM5'!$I74,'CSIRO-Mk3-6-0'!$I74,'GFDL-ESM2M'!$I74,'GFDL-ESM2G'!$I74,'HadGEM2-ES'!$I74,'HadGEM2-CC'!$I74,inmcm4!$I74,'IPSL-CM5A-LR'!$I74,'IPSL-CM5A-MR'!$I74,'IPSL-MC5B-LR'!$I74,MIROC5!$I74,'MIROC-ESM'!$I74,'MIROC-ESM-CHEM'!$I74,'MRI-CGCM3'!$I74,'NorESM1-M'!$I74)</f>
        <v>69.573765130499993</v>
      </c>
      <c r="G75" s="51">
        <f>AVERAGE('bcc-csm-1'!$J74,'bcc-csm1-1-m'!$J74,'BNU-ESM'!$J74,CanESM2!$J74,CCSM4!$J74,'CNRM-CM5'!$J74,'CSIRO-Mk3-6-0'!$J74,'GFDL-ESM2M'!$J74,'GFDL-ESM2G'!$J74,'HadGEM2-ES'!$J74,'HadGEM2-CC'!$J74,inmcm4!$J74,'IPSL-CM5A-LR'!$J74,'IPSL-CM5A-MR'!$J74,'IPSL-MC5B-LR'!$J74,MIROC5!$J74,'MIROC-ESM'!$J74,'MIROC-ESM-CHEM'!$J74,'MRI-CGCM3'!$J74,'NorESM1-M'!$J74)</f>
        <v>9.9926697885000013E-2</v>
      </c>
      <c r="H75" s="10">
        <f>AVERAGE('bcc-csm-1'!$K74,'bcc-csm1-1-m'!$K74,'BNU-ESM'!$K74,CanESM2!$K74,CCSM4!$K74,'CNRM-CM5'!$K74,'CSIRO-Mk3-6-0'!$K74,'GFDL-ESM2M'!$K74,'GFDL-ESM2G'!$K74,'HadGEM2-ES'!$K74,'HadGEM2-CC'!$K74,inmcm4!$K74,'IPSL-CM5A-LR'!$K74,'IPSL-CM5A-MR'!$K74,'IPSL-MC5B-LR'!$K74,MIROC5!$K74,'MIROC-ESM'!$K74,'MIROC-ESM-CHEM'!$K74,'MRI-CGCM3'!$K74,'NorESM1-M'!$K74)</f>
        <v>339.89911378999994</v>
      </c>
      <c r="I75" s="10">
        <f>AVERAGE('bcc-csm-1'!$L74,'bcc-csm1-1-m'!$L74,'BNU-ESM'!$L74,CanESM2!$L74,CCSM4!$L74,'CNRM-CM5'!$L74,'CSIRO-Mk3-6-0'!$L74,'GFDL-ESM2M'!$L74,'GFDL-ESM2G'!$L74,'HadGEM2-ES'!$L74,'HadGEM2-CC'!$L74,inmcm4!$L74,'IPSL-CM5A-LR'!$L74,'IPSL-CM5A-MR'!$L74,'IPSL-MC5B-LR'!$L74,MIROC5!$L74,'MIROC-ESM'!$L74,'MIROC-ESM-CHEM'!$L74,'MRI-CGCM3'!$L74,'NorESM1-M'!$L74)</f>
        <v>129.21407647849998</v>
      </c>
      <c r="J75" s="51">
        <f>AVERAGE('bcc-csm-1'!$M74,'bcc-csm1-1-m'!$M74,'BNU-ESM'!$M74,CanESM2!$M74,CCSM4!$M74,'CNRM-CM5'!$M74,'CSIRO-Mk3-6-0'!$M74,'GFDL-ESM2M'!$M74,'GFDL-ESM2G'!$M74,'HadGEM2-ES'!$M74,'HadGEM2-CC'!$M74,inmcm4!$M74,'IPSL-CM5A-LR'!$M74,'IPSL-CM5A-MR'!$M74,'IPSL-MC5B-LR'!$M74,MIROC5!$M74,'MIROC-ESM'!$M74,'MIROC-ESM-CHEM'!$M74,'MRI-CGCM3'!$M74,'NorESM1-M'!$M74)</f>
        <v>0.18614642518265001</v>
      </c>
      <c r="K75" s="10">
        <f>MIN('bcc-csm-1'!$H74,'bcc-csm1-1-m'!$H74,'BNU-ESM'!$H74,CanESM2!$H74,CCSM4!$H74,'CNRM-CM5'!$H74,'CSIRO-Mk3-6-0'!$H74,'GFDL-ESM2M'!$H74,'GFDL-ESM2G'!$H74,'HadGEM2-ES'!$H74,'HadGEM2-CC'!$H74,inmcm4!$H74,'IPSL-CM5A-LR'!$H74,'IPSL-CM5A-MR'!$H74,'IPSL-MC5B-LR'!$H74,MIROC5!$H74,'MIROC-ESM'!$H74,'MIROC-ESM-CHEM'!$H74,'MRI-CGCM3'!$H74,'NorESM1-M'!$H74)</f>
        <v>41.114035600000001</v>
      </c>
      <c r="L75" s="10">
        <f>MIN('bcc-csm-1'!$I74,'bcc-csm1-1-m'!$I74,'BNU-ESM'!$I74,CanESM2!$I74,CCSM4!$I74,'CNRM-CM5'!$I74,'CSIRO-Mk3-6-0'!$I74,'GFDL-ESM2M'!$I74,'GFDL-ESM2G'!$I74,'HadGEM2-ES'!$I74,'HadGEM2-CC'!$I74,inmcm4!$I74,'IPSL-CM5A-LR'!$I74,'IPSL-CM5A-MR'!$I74,'IPSL-MC5B-LR'!$I74,MIROC5!$I74,'MIROC-ESM'!$I74,'MIROC-ESM-CHEM'!$I74,'MRI-CGCM3'!$I74,'NorESM1-M'!$I74)</f>
        <v>-13.549236390000001</v>
      </c>
      <c r="M75" s="51">
        <f>MIN('bcc-csm-1'!$J74,'bcc-csm1-1-m'!$J74,'BNU-ESM'!$J74,CanESM2!$J74,CCSM4!$J74,'CNRM-CM5'!$J74,'CSIRO-Mk3-6-0'!$J74,'GFDL-ESM2M'!$J74,'GFDL-ESM2G'!$J74,'HadGEM2-ES'!$J74,'HadGEM2-CC'!$J74,inmcm4!$J74,'IPSL-CM5A-LR'!$J74,'IPSL-CM5A-MR'!$J74,'IPSL-MC5B-LR'!$J74,MIROC5!$J74,'MIROC-ESM'!$J74,'MIROC-ESM-CHEM'!$J74,'MRI-CGCM3'!$J74,'NorESM1-M'!$J74)</f>
        <v>-6.5042034809999996E-2</v>
      </c>
      <c r="N75" s="10">
        <f>MIN('bcc-csm-1'!$K74,'bcc-csm1-1-m'!$K74,'BNU-ESM'!$K74,CanESM2!$K74,CCSM4!$K74,'CNRM-CM5'!$K74,'CSIRO-Mk3-6-0'!$K74,'GFDL-ESM2M'!$K74,'GFDL-ESM2G'!$K74,'HadGEM2-ES'!$K74,'HadGEM2-CC'!$K74,inmcm4!$K74,'IPSL-CM5A-LR'!$K74,'IPSL-CM5A-MR'!$K74,'IPSL-MC5B-LR'!$K74,MIROC5!$K74,'MIROC-ESM'!$K74,'MIROC-ESM-CHEM'!$K74,'MRI-CGCM3'!$K74,'NorESM1-M'!$K74)</f>
        <v>124.5973764</v>
      </c>
      <c r="O75" s="10">
        <f>MIN('bcc-csm-1'!$L74,'bcc-csm1-1-m'!$L74,'BNU-ESM'!$L74,CanESM2!$L74,CCSM4!$L74,'CNRM-CM5'!$L74,'CSIRO-Mk3-6-0'!$L74,'GFDL-ESM2M'!$L74,'GFDL-ESM2G'!$L74,'HadGEM2-ES'!$L74,'HadGEM2-CC'!$L74,inmcm4!$L74,'IPSL-CM5A-LR'!$L74,'IPSL-CM5A-MR'!$L74,'IPSL-MC5B-LR'!$L74,MIROC5!$L74,'MIROC-ESM'!$L74,'MIROC-ESM-CHEM'!$L74,'MRI-CGCM3'!$L74,'NorESM1-M'!$L74)</f>
        <v>19.129139519999999</v>
      </c>
      <c r="P75" s="51">
        <f>MIN('bcc-csm-1'!$M74,'bcc-csm1-1-m'!$M74,'BNU-ESM'!$M74,CanESM2!$M74,CCSM4!$M74,'CNRM-CM5'!$M74,'CSIRO-Mk3-6-0'!$M74,'GFDL-ESM2M'!$M74,'GFDL-ESM2G'!$M74,'HadGEM2-ES'!$M74,'HadGEM2-CC'!$M74,inmcm4!$M74,'IPSL-CM5A-LR'!$M74,'IPSL-CM5A-MR'!$M74,'IPSL-MC5B-LR'!$M74,MIROC5!$M74,'MIROC-ESM'!$M74,'MIROC-ESM-CHEM'!$M74,'MRI-CGCM3'!$M74,'NorESM1-M'!$M74)</f>
        <v>9.8736187729999998E-3</v>
      </c>
      <c r="Q75" s="10">
        <f>MAX('bcc-csm-1'!$H74,'bcc-csm1-1-m'!$H74,'BNU-ESM'!$H74,CanESM2!$H74,CCSM4!$H74,'CNRM-CM5'!$H74,'CSIRO-Mk3-6-0'!$H74,'GFDL-ESM2M'!$H74,'GFDL-ESM2G'!$H74,'HadGEM2-ES'!$H74,'HadGEM2-CC'!$H74,inmcm4!$H74,'IPSL-CM5A-LR'!$H74,'IPSL-CM5A-MR'!$H74,'IPSL-MC5B-LR'!$H74,MIROC5!$H74,'MIROC-ESM'!$H74,'MIROC-ESM-CHEM'!$H74,'MRI-CGCM3'!$H74,'NorESM1-M'!$H74)</f>
        <v>334.49676440000002</v>
      </c>
      <c r="R75" s="10">
        <f>MAX('bcc-csm-1'!$I74,'bcc-csm1-1-m'!$I74,'BNU-ESM'!$I74,CanESM2!$I74,CCSM4!$I74,'CNRM-CM5'!$I74,'CSIRO-Mk3-6-0'!$I74,'GFDL-ESM2M'!$I74,'GFDL-ESM2G'!$I74,'HadGEM2-ES'!$I74,'HadGEM2-CC'!$I74,inmcm4!$I74,'IPSL-CM5A-LR'!$I74,'IPSL-CM5A-MR'!$I74,'IPSL-MC5B-LR'!$I74,MIROC5!$I74,'MIROC-ESM'!$I74,'MIROC-ESM-CHEM'!$I74,'MRI-CGCM3'!$I74,'NorESM1-M'!$I74)</f>
        <v>128.0707726</v>
      </c>
      <c r="S75" s="51">
        <f>MAX('bcc-csm-1'!$J74,'bcc-csm1-1-m'!$J74,'BNU-ESM'!$J74,CanESM2!$J74,CCSM4!$J74,'CNRM-CM5'!$J74,'CSIRO-Mk3-6-0'!$J74,'GFDL-ESM2M'!$J74,'GFDL-ESM2G'!$J74,'HadGEM2-ES'!$J74,'HadGEM2-CC'!$J74,inmcm4!$J74,'IPSL-CM5A-LR'!$J74,'IPSL-CM5A-MR'!$J74,'IPSL-MC5B-LR'!$J74,MIROC5!$J74,'MIROC-ESM'!$J74,'MIROC-ESM-CHEM'!$J74,'MRI-CGCM3'!$J74,'NorESM1-M'!$J74)</f>
        <v>0.23052412010000001</v>
      </c>
      <c r="T75" s="10">
        <f>MAX('bcc-csm-1'!$K74,'bcc-csm1-1-m'!$K74,'BNU-ESM'!$K74,CanESM2!$K74,CCSM4!$K74,'CNRM-CM5'!$K74,'CSIRO-Mk3-6-0'!$K74,'GFDL-ESM2M'!$K74,'GFDL-ESM2G'!$K74,'HadGEM2-ES'!$K74,'HadGEM2-CC'!$K74,inmcm4!$K74,'IPSL-CM5A-LR'!$K74,'IPSL-CM5A-MR'!$K74,'IPSL-MC5B-LR'!$K74,MIROC5!$K74,'MIROC-ESM'!$K74,'MIROC-ESM-CHEM'!$K74,'MRI-CGCM3'!$K74,'NorESM1-M'!$K74)</f>
        <v>547.13998609999999</v>
      </c>
      <c r="U75" s="10">
        <f>MAX('bcc-csm-1'!$L74,'bcc-csm1-1-m'!$L74,'BNU-ESM'!$L74,CanESM2!$L74,CCSM4!$L74,'CNRM-CM5'!$L74,'CSIRO-Mk3-6-0'!$L74,'GFDL-ESM2M'!$L74,'GFDL-ESM2G'!$L74,'HadGEM2-ES'!$L74,'HadGEM2-CC'!$L74,inmcm4!$L74,'IPSL-CM5A-LR'!$L74,'IPSL-CM5A-MR'!$L74,'IPSL-MC5B-LR'!$L74,MIROC5!$L74,'MIROC-ESM'!$L74,'MIROC-ESM-CHEM'!$L74,'MRI-CGCM3'!$L74,'NorESM1-M'!$L74)</f>
        <v>235.52966269999999</v>
      </c>
      <c r="V75" s="51">
        <f>MAX('bcc-csm-1'!$M74,'bcc-csm1-1-m'!$M74,'BNU-ESM'!$M74,CanESM2!$M74,CCSM4!$M74,'CNRM-CM5'!$M74,'CSIRO-Mk3-6-0'!$M74,'GFDL-ESM2M'!$M74,'GFDL-ESM2G'!$M74,'HadGEM2-ES'!$M74,'HadGEM2-CC'!$M74,inmcm4!$M74,'IPSL-CM5A-LR'!$M74,'IPSL-CM5A-MR'!$M74,'IPSL-MC5B-LR'!$M74,MIROC5!$M74,'MIROC-ESM'!$M74,'MIROC-ESM-CHEM'!$M74,'MRI-CGCM3'!$M74,'NorESM1-M'!$M74)</f>
        <v>0.41189325510000002</v>
      </c>
      <c r="W75" s="10">
        <f>STDEV('bcc-csm-1'!$H74,'bcc-csm1-1-m'!$H74,'BNU-ESM'!$H74,CanESM2!$H74,CCSM4!$H74,'CNRM-CM5'!$H74,'CSIRO-Mk3-6-0'!$H74,'GFDL-ESM2M'!$H74,'GFDL-ESM2G'!$H74,'HadGEM2-ES'!$H74,'HadGEM2-CC'!$H74,inmcm4!$H74,'IPSL-CM5A-LR'!$H74,'IPSL-CM5A-MR'!$H74,'IPSL-MC5B-LR'!$H74,MIROC5!$H74,'MIROC-ESM'!$H74,'MIROC-ESM-CHEM'!$H74,'MRI-CGCM3'!$H74,'NorESM1-M'!$H74)</f>
        <v>77.027692003515142</v>
      </c>
      <c r="X75" s="10">
        <f>STDEV('bcc-csm-1'!$I74,'bcc-csm1-1-m'!$I74,'BNU-ESM'!$I74,CanESM2!$I74,CCSM4!$I74,'CNRM-CM5'!$I74,'CSIRO-Mk3-6-0'!$I74,'GFDL-ESM2M'!$I74,'GFDL-ESM2G'!$I74,'HadGEM2-ES'!$I74,'HadGEM2-CC'!$I74,inmcm4!$I74,'IPSL-CM5A-LR'!$I74,'IPSL-CM5A-MR'!$I74,'IPSL-MC5B-LR'!$I74,MIROC5!$I74,'MIROC-ESM'!$I74,'MIROC-ESM-CHEM'!$I74,'MRI-CGCM3'!$I74,'NorESM1-M'!$I74)</f>
        <v>33.921411769143269</v>
      </c>
      <c r="Y75" s="51">
        <f>STDEV('bcc-csm-1'!$J74,'bcc-csm1-1-m'!$J74,'BNU-ESM'!$J74,CanESM2!$J74,CCSM4!$J74,'CNRM-CM5'!$J74,'CSIRO-Mk3-6-0'!$J74,'GFDL-ESM2M'!$J74,'GFDL-ESM2G'!$J74,'HadGEM2-ES'!$J74,'HadGEM2-CC'!$J74,inmcm4!$J74,'IPSL-CM5A-LR'!$J74,'IPSL-CM5A-MR'!$J74,'IPSL-MC5B-LR'!$J74,MIROC5!$J74,'MIROC-ESM'!$J74,'MIROC-ESM-CHEM'!$J74,'MRI-CGCM3'!$J74,'NorESM1-M'!$J74)</f>
        <v>6.7237337403381281E-2</v>
      </c>
      <c r="Z75" s="10">
        <f>STDEV('bcc-csm-1'!$K74,'bcc-csm1-1-m'!$K74,'BNU-ESM'!$K74,CanESM2!$K74,CCSM4!$K74,'CNRM-CM5'!$K74,'CSIRO-Mk3-6-0'!$K74,'GFDL-ESM2M'!$K74,'GFDL-ESM2G'!$K74,'HadGEM2-ES'!$K74,'HadGEM2-CC'!$K74,inmcm4!$K74,'IPSL-CM5A-LR'!$K74,'IPSL-CM5A-MR'!$K74,'IPSL-MC5B-LR'!$K74,MIROC5!$K74,'MIROC-ESM'!$K74,'MIROC-ESM-CHEM'!$K74,'MRI-CGCM3'!$K74,'NorESM1-M'!$K74)</f>
        <v>126.95867985513748</v>
      </c>
      <c r="AA75" s="10">
        <f>STDEV('bcc-csm-1'!$L74,'bcc-csm1-1-m'!$L74,'BNU-ESM'!$L74,CanESM2!$L74,CCSM4!$L74,'CNRM-CM5'!$L74,'CSIRO-Mk3-6-0'!$L74,'GFDL-ESM2M'!$L74,'GFDL-ESM2G'!$L74,'HadGEM2-ES'!$L74,'HadGEM2-CC'!$L74,inmcm4!$L74,'IPSL-CM5A-LR'!$L74,'IPSL-CM5A-MR'!$L74,'IPSL-MC5B-LR'!$L74,MIROC5!$L74,'MIROC-ESM'!$L74,'MIROC-ESM-CHEM'!$L74,'MRI-CGCM3'!$L74,'NorESM1-M'!$L74)</f>
        <v>66.540291392572627</v>
      </c>
      <c r="AB75" s="51">
        <f>STDEV('bcc-csm-1'!$M74,'bcc-csm1-1-m'!$M74,'BNU-ESM'!$M74,CanESM2!$M74,CCSM4!$M74,'CNRM-CM5'!$M74,'CSIRO-Mk3-6-0'!$M74,'GFDL-ESM2M'!$M74,'GFDL-ESM2G'!$M74,'HadGEM2-ES'!$M74,'HadGEM2-CC'!$M74,inmcm4!$M74,'IPSL-CM5A-LR'!$M74,'IPSL-CM5A-MR'!$M74,'IPSL-MC5B-LR'!$M74,MIROC5!$M74,'MIROC-ESM'!$M74,'MIROC-ESM-CHEM'!$M74,'MRI-CGCM3'!$M74,'NorESM1-M'!$M74)</f>
        <v>0.11463562648124363</v>
      </c>
      <c r="AC75" s="10">
        <f t="shared" ref="AC75:AH75" si="170">E75-(3*W75)</f>
        <v>-23.066767047045403</v>
      </c>
      <c r="AD75" s="10">
        <f t="shared" si="170"/>
        <v>-32.190470176929807</v>
      </c>
      <c r="AE75" s="51">
        <f t="shared" si="170"/>
        <v>-0.10178531432514383</v>
      </c>
      <c r="AF75" s="10">
        <f t="shared" si="170"/>
        <v>-40.976925775412496</v>
      </c>
      <c r="AG75" s="10">
        <f t="shared" si="170"/>
        <v>-70.406797699217918</v>
      </c>
      <c r="AH75" s="54">
        <f t="shared" si="170"/>
        <v>-0.15776045426108087</v>
      </c>
      <c r="AI75" s="10">
        <f t="shared" ref="AI75:AN75" si="171">E75+(3*W75)</f>
        <v>439.09938497404545</v>
      </c>
      <c r="AJ75" s="10">
        <f t="shared" si="171"/>
        <v>171.33800043792979</v>
      </c>
      <c r="AK75" s="54">
        <f t="shared" si="171"/>
        <v>0.30163871009514387</v>
      </c>
      <c r="AL75" s="10">
        <f t="shared" si="171"/>
        <v>720.77515335541239</v>
      </c>
      <c r="AM75" s="10">
        <f t="shared" si="171"/>
        <v>328.83495065621787</v>
      </c>
      <c r="AN75" s="54">
        <f t="shared" si="171"/>
        <v>0.53005330462638089</v>
      </c>
      <c r="AO75" s="10">
        <f>AVERAGE('bcc-csm-1'!$E74,'bcc-csm1-1-m'!$E74,'BNU-ESM'!$E74,CanESM2!$E74,CCSM4!$E74,'CNRM-CM5'!$E74,'CSIRO-Mk3-6-0'!$E74,'GFDL-ESM2M'!$E74,'GFDL-ESM2G'!$E74,'HadGEM2-ES'!$E74,'HadGEM2-CC'!$E74,inmcm4!$E74,'IPSL-CM5A-LR'!$E74,'IPSL-CM5A-MR'!$E74,'IPSL-MC5B-LR'!$E74,MIROC5!$E74,'MIROC-ESM'!$E74,'MIROC-ESM-CHEM'!$E74,'MRI-CGCM3'!$E74,'NorESM1-M'!$E74)</f>
        <v>1724.1732737500001</v>
      </c>
      <c r="AP75" s="10">
        <f>AVERAGE('bcc-csm-1'!$F74,'bcc-csm1-1-m'!$F74,'BNU-ESM'!$F74,CanESM2!$F74,CCSM4!$F74,'CNRM-CM5'!$F74,'CSIRO-Mk3-6-0'!$F74,'GFDL-ESM2M'!$F74,'GFDL-ESM2G'!$F74,'HadGEM2-ES'!$F74,'HadGEM2-CC'!$F74,inmcm4!$F74,'IPSL-CM5A-LR'!$F74,'IPSL-CM5A-MR'!$F74,'IPSL-MC5B-LR'!$F74,MIROC5!$F74,'MIROC-ESM'!$F74,'MIROC-ESM-CHEM'!$F74,'MRI-CGCM3'!$F74,'NorESM1-M'!$F74)</f>
        <v>114.49835355949998</v>
      </c>
      <c r="AQ75" s="17">
        <f>AVERAGE('bcc-csm-1'!$G74,'bcc-csm1-1-m'!$G74,'BNU-ESM'!$G74,CanESM2!$G74,CCSM4!$G74,'CNRM-CM5'!$G74,'CSIRO-Mk3-6-0'!$G74,'GFDL-ESM2M'!$G74,'GFDL-ESM2G'!$G74,'HadGEM2-ES'!$G74,'HadGEM2-CC'!$G74,inmcm4!$G74,'IPSL-CM5A-LR'!$G74,'IPSL-CM5A-MR'!$G74,'IPSL-MC5B-LR'!$G74,MIROC5!$G74,'MIROC-ESM'!$G74,'MIROC-ESM-CHEM'!$G74,'MRI-CGCM3'!$G74,'NorESM1-M'!$G74)</f>
        <v>0.8911410288099999</v>
      </c>
      <c r="AR75" s="58">
        <f t="shared" si="152"/>
        <v>0.12064698608340785</v>
      </c>
      <c r="AS75" s="56">
        <f t="shared" si="153"/>
        <v>0.60763987400347585</v>
      </c>
      <c r="AT75" s="60">
        <f t="shared" si="154"/>
        <v>0.11213342743116519</v>
      </c>
      <c r="AU75" s="56">
        <f t="shared" si="155"/>
        <v>0.19713744492207241</v>
      </c>
      <c r="AV75" s="56">
        <f t="shared" si="156"/>
        <v>1.1285234456349877</v>
      </c>
      <c r="AW75" s="60">
        <f t="shared" si="157"/>
        <v>0.20888548407565047</v>
      </c>
    </row>
    <row r="76" spans="1:49" ht="12.75" x14ac:dyDescent="0.35">
      <c r="A76" s="7" t="str">
        <f>IF(AND(B76='bcc-csm-1'!C75, B76='bcc-csm1-1-m'!C75,B76='BNU-ESM'!C75, B76=CanESM2!C75, B76=CCSM4!C75, B76='CNRM-CM5'!C75, B76='CSIRO-Mk3-6-0'!C75, B76='GFDL-ESM2M'!C75, B76='GFDL-ESM2G'!C75, B76='HadGEM2-ES'!C75, B76='HadGEM2-CC'!C75, B76=inmcm4!C75, B76='IPSL-CM5A-LR'!C75, B76='IPSL-CM5A-MR'!C75, B76='IPSL-MC5B-LR'!C75, B76=MIROC5!C75, B76='MIROC-ESM'!C75, B76='MIROC-ESM-CHEM'!C75, B76='MRI-CGCM3'!C75, B76='NorESM1-M'!C75), "Yes", "No")</f>
        <v>Yes</v>
      </c>
      <c r="B76" s="7">
        <v>27143</v>
      </c>
      <c r="C76" s="7" t="str">
        <f>VLOOKUP(B76, 'County name'!$A$2:$B$89, 2, FALSE)</f>
        <v>Sibley</v>
      </c>
      <c r="D76" s="8" t="s">
        <v>97</v>
      </c>
      <c r="E76" s="10">
        <f>AVERAGE('bcc-csm-1'!$H75,'bcc-csm1-1-m'!$H75,'BNU-ESM'!$H75,CanESM2!$H75,CCSM4!$H75,'CNRM-CM5'!$H75,'CSIRO-Mk3-6-0'!$H75,'GFDL-ESM2M'!$H75,'GFDL-ESM2G'!$H75,'HadGEM2-ES'!$H75,'HadGEM2-CC'!$H75,inmcm4!$H75,'IPSL-CM5A-LR'!$H75,'IPSL-CM5A-MR'!$H75,'IPSL-MC5B-LR'!$H75,MIROC5!$H75,'MIROC-ESM'!$H75,'MIROC-ESM-CHEM'!$H75,'MRI-CGCM3'!$H75,'NorESM1-M'!$H75)</f>
        <v>212.41884890399996</v>
      </c>
      <c r="F76" s="10">
        <f>AVERAGE('bcc-csm-1'!$I75,'bcc-csm1-1-m'!$I75,'BNU-ESM'!$I75,CanESM2!$I75,CCSM4!$I75,'CNRM-CM5'!$I75,'CSIRO-Mk3-6-0'!$I75,'GFDL-ESM2M'!$I75,'GFDL-ESM2G'!$I75,'HadGEM2-ES'!$I75,'HadGEM2-CC'!$I75,inmcm4!$I75,'IPSL-CM5A-LR'!$I75,'IPSL-CM5A-MR'!$I75,'IPSL-MC5B-LR'!$I75,MIROC5!$I75,'MIROC-ESM'!$I75,'MIROC-ESM-CHEM'!$I75,'MRI-CGCM3'!$I75,'NorESM1-M'!$I75)</f>
        <v>79.622468644500003</v>
      </c>
      <c r="G76" s="51">
        <f>AVERAGE('bcc-csm-1'!$J75,'bcc-csm1-1-m'!$J75,'BNU-ESM'!$J75,CanESM2!$J75,CCSM4!$J75,'CNRM-CM5'!$J75,'CSIRO-Mk3-6-0'!$J75,'GFDL-ESM2M'!$J75,'GFDL-ESM2G'!$J75,'HadGEM2-ES'!$J75,'HadGEM2-CC'!$J75,inmcm4!$J75,'IPSL-CM5A-LR'!$J75,'IPSL-CM5A-MR'!$J75,'IPSL-MC5B-LR'!$J75,MIROC5!$J75,'MIROC-ESM'!$J75,'MIROC-ESM-CHEM'!$J75,'MRI-CGCM3'!$J75,'NorESM1-M'!$J75)</f>
        <v>0.10890211854750001</v>
      </c>
      <c r="H76" s="10">
        <f>AVERAGE('bcc-csm-1'!$K75,'bcc-csm1-1-m'!$K75,'BNU-ESM'!$K75,CanESM2!$K75,CCSM4!$K75,'CNRM-CM5'!$K75,'CSIRO-Mk3-6-0'!$K75,'GFDL-ESM2M'!$K75,'GFDL-ESM2G'!$K75,'HadGEM2-ES'!$K75,'HadGEM2-CC'!$K75,inmcm4!$K75,'IPSL-CM5A-LR'!$K75,'IPSL-CM5A-MR'!$K75,'IPSL-MC5B-LR'!$K75,MIROC5!$K75,'MIROC-ESM'!$K75,'MIROC-ESM-CHEM'!$K75,'MRI-CGCM3'!$K75,'NorESM1-M'!$K75)</f>
        <v>348.91990994499992</v>
      </c>
      <c r="I76" s="10">
        <f>AVERAGE('bcc-csm-1'!$L75,'bcc-csm1-1-m'!$L75,'BNU-ESM'!$L75,CanESM2!$L75,CCSM4!$L75,'CNRM-CM5'!$L75,'CSIRO-Mk3-6-0'!$L75,'GFDL-ESM2M'!$L75,'GFDL-ESM2G'!$L75,'HadGEM2-ES'!$L75,'HadGEM2-CC'!$L75,inmcm4!$L75,'IPSL-CM5A-LR'!$L75,'IPSL-CM5A-MR'!$L75,'IPSL-MC5B-LR'!$L75,MIROC5!$L75,'MIROC-ESM'!$L75,'MIROC-ESM-CHEM'!$L75,'MRI-CGCM3'!$L75,'NorESM1-M'!$L75)</f>
        <v>149.14037742349998</v>
      </c>
      <c r="J76" s="51">
        <f>AVERAGE('bcc-csm-1'!$M75,'bcc-csm1-1-m'!$M75,'BNU-ESM'!$M75,CanESM2!$M75,CCSM4!$M75,'CNRM-CM5'!$M75,'CSIRO-Mk3-6-0'!$M75,'GFDL-ESM2M'!$M75,'GFDL-ESM2G'!$M75,'HadGEM2-ES'!$M75,'HadGEM2-CC'!$M75,inmcm4!$M75,'IPSL-CM5A-LR'!$M75,'IPSL-CM5A-MR'!$M75,'IPSL-MC5B-LR'!$M75,MIROC5!$M75,'MIROC-ESM'!$M75,'MIROC-ESM-CHEM'!$M75,'MRI-CGCM3'!$M75,'NorESM1-M'!$M75)</f>
        <v>0.20475859308275002</v>
      </c>
      <c r="K76" s="10">
        <f>MIN('bcc-csm-1'!$H75,'bcc-csm1-1-m'!$H75,'BNU-ESM'!$H75,CanESM2!$H75,CCSM4!$H75,'CNRM-CM5'!$H75,'CSIRO-Mk3-6-0'!$H75,'GFDL-ESM2M'!$H75,'GFDL-ESM2G'!$H75,'HadGEM2-ES'!$H75,'HadGEM2-CC'!$H75,inmcm4!$H75,'IPSL-CM5A-LR'!$H75,'IPSL-CM5A-MR'!$H75,'IPSL-MC5B-LR'!$H75,MIROC5!$H75,'MIROC-ESM'!$H75,'MIROC-ESM-CHEM'!$H75,'MRI-CGCM3'!$H75,'NorESM1-M'!$H75)</f>
        <v>42.4003412</v>
      </c>
      <c r="L76" s="10">
        <f>MIN('bcc-csm-1'!$I75,'bcc-csm1-1-m'!$I75,'BNU-ESM'!$I75,CanESM2!$I75,CCSM4!$I75,'CNRM-CM5'!$I75,'CSIRO-Mk3-6-0'!$I75,'GFDL-ESM2M'!$I75,'GFDL-ESM2G'!$I75,'HadGEM2-ES'!$I75,'HadGEM2-CC'!$I75,inmcm4!$I75,'IPSL-CM5A-LR'!$I75,'IPSL-CM5A-MR'!$I75,'IPSL-MC5B-LR'!$I75,MIROC5!$I75,'MIROC-ESM'!$I75,'MIROC-ESM-CHEM'!$I75,'MRI-CGCM3'!$I75,'NorESM1-M'!$I75)</f>
        <v>-13.12317915</v>
      </c>
      <c r="M76" s="51">
        <f>MIN('bcc-csm-1'!$J75,'bcc-csm1-1-m'!$J75,'BNU-ESM'!$J75,CanESM2!$J75,CCSM4!$J75,'CNRM-CM5'!$J75,'CSIRO-Mk3-6-0'!$J75,'GFDL-ESM2M'!$J75,'GFDL-ESM2G'!$J75,'HadGEM2-ES'!$J75,'HadGEM2-CC'!$J75,inmcm4!$J75,'IPSL-CM5A-LR'!$J75,'IPSL-CM5A-MR'!$J75,'IPSL-MC5B-LR'!$J75,MIROC5!$J75,'MIROC-ESM'!$J75,'MIROC-ESM-CHEM'!$J75,'MRI-CGCM3'!$J75,'NorESM1-M'!$J75)</f>
        <v>-6.3956816289999996E-2</v>
      </c>
      <c r="N76" s="10">
        <f>MIN('bcc-csm-1'!$K75,'bcc-csm1-1-m'!$K75,'BNU-ESM'!$K75,CanESM2!$K75,CCSM4!$K75,'CNRM-CM5'!$K75,'CSIRO-Mk3-6-0'!$K75,'GFDL-ESM2M'!$K75,'GFDL-ESM2G'!$K75,'HadGEM2-ES'!$K75,'HadGEM2-CC'!$K75,inmcm4!$K75,'IPSL-CM5A-LR'!$K75,'IPSL-CM5A-MR'!$K75,'IPSL-MC5B-LR'!$K75,MIROC5!$K75,'MIROC-ESM'!$K75,'MIROC-ESM-CHEM'!$K75,'MRI-CGCM3'!$K75,'NorESM1-M'!$K75)</f>
        <v>120.6234975</v>
      </c>
      <c r="O76" s="10">
        <f>MIN('bcc-csm-1'!$L75,'bcc-csm1-1-m'!$L75,'BNU-ESM'!$L75,CanESM2!$L75,CCSM4!$L75,'CNRM-CM5'!$L75,'CSIRO-Mk3-6-0'!$L75,'GFDL-ESM2M'!$L75,'GFDL-ESM2G'!$L75,'HadGEM2-ES'!$L75,'HadGEM2-CC'!$L75,inmcm4!$L75,'IPSL-CM5A-LR'!$L75,'IPSL-CM5A-MR'!$L75,'IPSL-MC5B-LR'!$L75,MIROC5!$L75,'MIROC-ESM'!$L75,'MIROC-ESM-CHEM'!$L75,'MRI-CGCM3'!$L75,'NorESM1-M'!$L75)</f>
        <v>27.53907676</v>
      </c>
      <c r="P76" s="51">
        <f>MIN('bcc-csm-1'!$M75,'bcc-csm1-1-m'!$M75,'BNU-ESM'!$M75,CanESM2!$M75,CCSM4!$M75,'CNRM-CM5'!$M75,'CSIRO-Mk3-6-0'!$M75,'GFDL-ESM2M'!$M75,'GFDL-ESM2G'!$M75,'HadGEM2-ES'!$M75,'HadGEM2-CC'!$M75,inmcm4!$M75,'IPSL-CM5A-LR'!$M75,'IPSL-CM5A-MR'!$M75,'IPSL-MC5B-LR'!$M75,MIROC5!$M75,'MIROC-ESM'!$M75,'MIROC-ESM-CHEM'!$M75,'MRI-CGCM3'!$M75,'NorESM1-M'!$M75)</f>
        <v>8.7720727150000007E-3</v>
      </c>
      <c r="Q76" s="10">
        <f>MAX('bcc-csm-1'!$H75,'bcc-csm1-1-m'!$H75,'BNU-ESM'!$H75,CanESM2!$H75,CCSM4!$H75,'CNRM-CM5'!$H75,'CSIRO-Mk3-6-0'!$H75,'GFDL-ESM2M'!$H75,'GFDL-ESM2G'!$H75,'HadGEM2-ES'!$H75,'HadGEM2-CC'!$H75,inmcm4!$H75,'IPSL-CM5A-LR'!$H75,'IPSL-CM5A-MR'!$H75,'IPSL-MC5B-LR'!$H75,MIROC5!$H75,'MIROC-ESM'!$H75,'MIROC-ESM-CHEM'!$H75,'MRI-CGCM3'!$H75,'NorESM1-M'!$H75)</f>
        <v>348.26008710000002</v>
      </c>
      <c r="R76" s="10">
        <f>MAX('bcc-csm-1'!$I75,'bcc-csm1-1-m'!$I75,'BNU-ESM'!$I75,CanESM2!$I75,CCSM4!$I75,'CNRM-CM5'!$I75,'CSIRO-Mk3-6-0'!$I75,'GFDL-ESM2M'!$I75,'GFDL-ESM2G'!$I75,'HadGEM2-ES'!$I75,'HadGEM2-CC'!$I75,inmcm4!$I75,'IPSL-CM5A-LR'!$I75,'IPSL-CM5A-MR'!$I75,'IPSL-MC5B-LR'!$I75,MIROC5!$I75,'MIROC-ESM'!$I75,'MIROC-ESM-CHEM'!$I75,'MRI-CGCM3'!$I75,'NorESM1-M'!$I75)</f>
        <v>146.37692029999999</v>
      </c>
      <c r="S76" s="51">
        <f>MAX('bcc-csm-1'!$J75,'bcc-csm1-1-m'!$J75,'BNU-ESM'!$J75,CanESM2!$J75,CCSM4!$J75,'CNRM-CM5'!$J75,'CSIRO-Mk3-6-0'!$J75,'GFDL-ESM2M'!$J75,'GFDL-ESM2G'!$J75,'HadGEM2-ES'!$J75,'HadGEM2-CC'!$J75,inmcm4!$J75,'IPSL-CM5A-LR'!$J75,'IPSL-CM5A-MR'!$J75,'IPSL-MC5B-LR'!$J75,MIROC5!$J75,'MIROC-ESM'!$J75,'MIROC-ESM-CHEM'!$J75,'MRI-CGCM3'!$J75,'NorESM1-M'!$J75)</f>
        <v>0.26057771470000002</v>
      </c>
      <c r="T76" s="10">
        <f>MAX('bcc-csm-1'!$K75,'bcc-csm1-1-m'!$K75,'BNU-ESM'!$K75,CanESM2!$K75,CCSM4!$K75,'CNRM-CM5'!$K75,'CSIRO-Mk3-6-0'!$K75,'GFDL-ESM2M'!$K75,'GFDL-ESM2G'!$K75,'HadGEM2-ES'!$K75,'HadGEM2-CC'!$K75,inmcm4!$K75,'IPSL-CM5A-LR'!$K75,'IPSL-CM5A-MR'!$K75,'IPSL-MC5B-LR'!$K75,MIROC5!$K75,'MIROC-ESM'!$K75,'MIROC-ESM-CHEM'!$K75,'MRI-CGCM3'!$K75,'NorESM1-M'!$K75)</f>
        <v>543.09192080000003</v>
      </c>
      <c r="U76" s="10">
        <f>MAX('bcc-csm-1'!$L75,'bcc-csm1-1-m'!$L75,'BNU-ESM'!$L75,CanESM2!$L75,CCSM4!$L75,'CNRM-CM5'!$L75,'CSIRO-Mk3-6-0'!$L75,'GFDL-ESM2M'!$L75,'GFDL-ESM2G'!$L75,'HadGEM2-ES'!$L75,'HadGEM2-CC'!$L75,inmcm4!$L75,'IPSL-CM5A-LR'!$L75,'IPSL-CM5A-MR'!$L75,'IPSL-MC5B-LR'!$L75,MIROC5!$L75,'MIROC-ESM'!$L75,'MIROC-ESM-CHEM'!$L75,'MRI-CGCM3'!$L75,'NorESM1-M'!$L75)</f>
        <v>255.25411</v>
      </c>
      <c r="V76" s="51">
        <f>MAX('bcc-csm-1'!$M75,'bcc-csm1-1-m'!$M75,'BNU-ESM'!$M75,CanESM2!$M75,CCSM4!$M75,'CNRM-CM5'!$M75,'CSIRO-Mk3-6-0'!$M75,'GFDL-ESM2M'!$M75,'GFDL-ESM2G'!$M75,'HadGEM2-ES'!$M75,'HadGEM2-CC'!$M75,inmcm4!$M75,'IPSL-CM5A-LR'!$M75,'IPSL-CM5A-MR'!$M75,'IPSL-MC5B-LR'!$M75,MIROC5!$M75,'MIROC-ESM'!$M75,'MIROC-ESM-CHEM'!$M75,'MRI-CGCM3'!$M75,'NorESM1-M'!$M75)</f>
        <v>0.42257412119999999</v>
      </c>
      <c r="W76" s="10">
        <f>STDEV('bcc-csm-1'!$H75,'bcc-csm1-1-m'!$H75,'BNU-ESM'!$H75,CanESM2!$H75,CCSM4!$H75,'CNRM-CM5'!$H75,'CSIRO-Mk3-6-0'!$H75,'GFDL-ESM2M'!$H75,'GFDL-ESM2G'!$H75,'HadGEM2-ES'!$H75,'HadGEM2-CC'!$H75,inmcm4!$H75,'IPSL-CM5A-LR'!$H75,'IPSL-CM5A-MR'!$H75,'IPSL-MC5B-LR'!$H75,MIROC5!$H75,'MIROC-ESM'!$H75,'MIROC-ESM-CHEM'!$H75,'MRI-CGCM3'!$H75,'NorESM1-M'!$H75)</f>
        <v>76.206913794672701</v>
      </c>
      <c r="X76" s="10">
        <f>STDEV('bcc-csm-1'!$I75,'bcc-csm1-1-m'!$I75,'BNU-ESM'!$I75,CanESM2!$I75,CCSM4!$I75,'CNRM-CM5'!$I75,'CSIRO-Mk3-6-0'!$I75,'GFDL-ESM2M'!$I75,'GFDL-ESM2G'!$I75,'HadGEM2-ES'!$I75,'HadGEM2-CC'!$I75,inmcm4!$I75,'IPSL-CM5A-LR'!$I75,'IPSL-CM5A-MR'!$I75,'IPSL-MC5B-LR'!$I75,MIROC5!$I75,'MIROC-ESM'!$I75,'MIROC-ESM-CHEM'!$I75,'MRI-CGCM3'!$I75,'NorESM1-M'!$I75)</f>
        <v>37.926501334058244</v>
      </c>
      <c r="Y76" s="51">
        <f>STDEV('bcc-csm-1'!$J75,'bcc-csm1-1-m'!$J75,'BNU-ESM'!$J75,CanESM2!$J75,CCSM4!$J75,'CNRM-CM5'!$J75,'CSIRO-Mk3-6-0'!$J75,'GFDL-ESM2M'!$J75,'GFDL-ESM2G'!$J75,'HadGEM2-ES'!$J75,'HadGEM2-CC'!$J75,inmcm4!$J75,'IPSL-CM5A-LR'!$J75,'IPSL-CM5A-MR'!$J75,'IPSL-MC5B-LR'!$J75,MIROC5!$J75,'MIROC-ESM'!$J75,'MIROC-ESM-CHEM'!$J75,'MRI-CGCM3'!$J75,'NorESM1-M'!$J75)</f>
        <v>7.572362025564236E-2</v>
      </c>
      <c r="Z76" s="10">
        <f>STDEV('bcc-csm-1'!$K75,'bcc-csm1-1-m'!$K75,'BNU-ESM'!$K75,CanESM2!$K75,CCSM4!$K75,'CNRM-CM5'!$K75,'CSIRO-Mk3-6-0'!$K75,'GFDL-ESM2M'!$K75,'GFDL-ESM2G'!$K75,'HadGEM2-ES'!$K75,'HadGEM2-CC'!$K75,inmcm4!$K75,'IPSL-CM5A-LR'!$K75,'IPSL-CM5A-MR'!$K75,'IPSL-MC5B-LR'!$K75,MIROC5!$K75,'MIROC-ESM'!$K75,'MIROC-ESM-CHEM'!$K75,'MRI-CGCM3'!$K75,'NorESM1-M'!$K75)</f>
        <v>129.02070259187448</v>
      </c>
      <c r="AA76" s="10">
        <f>STDEV('bcc-csm-1'!$L75,'bcc-csm1-1-m'!$L75,'BNU-ESM'!$L75,CanESM2!$L75,CCSM4!$L75,'CNRM-CM5'!$L75,'CSIRO-Mk3-6-0'!$L75,'GFDL-ESM2M'!$L75,'GFDL-ESM2G'!$L75,'HadGEM2-ES'!$L75,'HadGEM2-CC'!$L75,inmcm4!$L75,'IPSL-CM5A-LR'!$L75,'IPSL-CM5A-MR'!$L75,'IPSL-MC5B-LR'!$L75,MIROC5!$L75,'MIROC-ESM'!$L75,'MIROC-ESM-CHEM'!$L75,'MRI-CGCM3'!$L75,'NorESM1-M'!$L75)</f>
        <v>69.776553586890586</v>
      </c>
      <c r="AB76" s="51">
        <f>STDEV('bcc-csm-1'!$M75,'bcc-csm1-1-m'!$M75,'BNU-ESM'!$M75,CanESM2!$M75,CCSM4!$M75,'CNRM-CM5'!$M75,'CSIRO-Mk3-6-0'!$M75,'GFDL-ESM2M'!$M75,'GFDL-ESM2G'!$M75,'HadGEM2-ES'!$M75,'HadGEM2-CC'!$M75,inmcm4!$M75,'IPSL-CM5A-LR'!$M75,'IPSL-CM5A-MR'!$M75,'IPSL-MC5B-LR'!$M75,MIROC5!$M75,'MIROC-ESM'!$M75,'MIROC-ESM-CHEM'!$M75,'MRI-CGCM3'!$M75,'NorESM1-M'!$M75)</f>
        <v>0.12033425707439069</v>
      </c>
      <c r="AC76" s="10">
        <f t="shared" ref="AC76:AH76" si="172">E76-(3*W76)</f>
        <v>-16.201892480018159</v>
      </c>
      <c r="AD76" s="10">
        <f t="shared" si="172"/>
        <v>-34.157035357674729</v>
      </c>
      <c r="AE76" s="51">
        <f t="shared" si="172"/>
        <v>-0.11826874221942707</v>
      </c>
      <c r="AF76" s="10">
        <f t="shared" si="172"/>
        <v>-38.142197830623502</v>
      </c>
      <c r="AG76" s="10">
        <f t="shared" si="172"/>
        <v>-60.189283337171759</v>
      </c>
      <c r="AH76" s="54">
        <f t="shared" si="172"/>
        <v>-0.15624417814042202</v>
      </c>
      <c r="AI76" s="10">
        <f t="shared" ref="AI76:AN76" si="173">E76+(3*W76)</f>
        <v>441.03959028801808</v>
      </c>
      <c r="AJ76" s="10">
        <f t="shared" si="173"/>
        <v>193.40197264667472</v>
      </c>
      <c r="AK76" s="54">
        <f t="shared" si="173"/>
        <v>0.33607297931442709</v>
      </c>
      <c r="AL76" s="10">
        <f t="shared" si="173"/>
        <v>735.98201772062339</v>
      </c>
      <c r="AM76" s="10">
        <f t="shared" si="173"/>
        <v>358.4700381841717</v>
      </c>
      <c r="AN76" s="54">
        <f t="shared" si="173"/>
        <v>0.56576136430592205</v>
      </c>
      <c r="AO76" s="10">
        <f>AVERAGE('bcc-csm-1'!$E75,'bcc-csm1-1-m'!$E75,'BNU-ESM'!$E75,CanESM2!$E75,CCSM4!$E75,'CNRM-CM5'!$E75,'CSIRO-Mk3-6-0'!$E75,'GFDL-ESM2M'!$E75,'GFDL-ESM2G'!$E75,'HadGEM2-ES'!$E75,'HadGEM2-CC'!$E75,inmcm4!$E75,'IPSL-CM5A-LR'!$E75,'IPSL-CM5A-MR'!$E75,'IPSL-MC5B-LR'!$E75,MIROC5!$E75,'MIROC-ESM'!$E75,'MIROC-ESM-CHEM'!$E75,'MRI-CGCM3'!$E75,'NorESM1-M'!$E75)</f>
        <v>1862.0533660999997</v>
      </c>
      <c r="AP76" s="10">
        <f>AVERAGE('bcc-csm-1'!$F75,'bcc-csm1-1-m'!$F75,'BNU-ESM'!$F75,CanESM2!$F75,CCSM4!$F75,'CNRM-CM5'!$F75,'CSIRO-Mk3-6-0'!$F75,'GFDL-ESM2M'!$F75,'GFDL-ESM2G'!$F75,'HadGEM2-ES'!$F75,'HadGEM2-CC'!$F75,inmcm4!$F75,'IPSL-CM5A-LR'!$F75,'IPSL-CM5A-MR'!$F75,'IPSL-MC5B-LR'!$F75,MIROC5!$F75,'MIROC-ESM'!$F75,'MIROC-ESM-CHEM'!$F75,'MRI-CGCM3'!$F75,'NorESM1-M'!$F75)</f>
        <v>141.78187190499995</v>
      </c>
      <c r="AQ76" s="17">
        <f>AVERAGE('bcc-csm-1'!$G75,'bcc-csm1-1-m'!$G75,'BNU-ESM'!$G75,CanESM2!$G75,CCSM4!$G75,'CNRM-CM5'!$G75,'CSIRO-Mk3-6-0'!$G75,'GFDL-ESM2M'!$G75,'GFDL-ESM2G'!$G75,'HadGEM2-ES'!$G75,'HadGEM2-CC'!$G75,inmcm4!$G75,'IPSL-CM5A-LR'!$G75,'IPSL-CM5A-MR'!$G75,'IPSL-MC5B-LR'!$G75,MIROC5!$G75,'MIROC-ESM'!$G75,'MIROC-ESM-CHEM'!$G75,'MRI-CGCM3'!$G75,'NorESM1-M'!$G75)</f>
        <v>0.95587375229500005</v>
      </c>
      <c r="AR76" s="58">
        <f t="shared" si="152"/>
        <v>0.11407774490851634</v>
      </c>
      <c r="AS76" s="56">
        <f t="shared" si="153"/>
        <v>0.56158426725985489</v>
      </c>
      <c r="AT76" s="60">
        <f t="shared" si="154"/>
        <v>0.11392939526379089</v>
      </c>
      <c r="AU76" s="56">
        <f t="shared" si="155"/>
        <v>0.18738448440701755</v>
      </c>
      <c r="AV76" s="56">
        <f t="shared" si="156"/>
        <v>1.0519001859661619</v>
      </c>
      <c r="AW76" s="60">
        <f t="shared" si="157"/>
        <v>0.21421091707051895</v>
      </c>
    </row>
    <row r="77" spans="1:49" ht="12.75" x14ac:dyDescent="0.35">
      <c r="A77" s="7" t="str">
        <f>IF(AND(B77='bcc-csm-1'!C76, B77='bcc-csm1-1-m'!C76,B77='BNU-ESM'!C76, B77=CanESM2!C76, B77=CCSM4!C76, B77='CNRM-CM5'!C76, B77='CSIRO-Mk3-6-0'!C76, B77='GFDL-ESM2M'!C76, B77='GFDL-ESM2G'!C76, B77='HadGEM2-ES'!C76, B77='HadGEM2-CC'!C76, B77=inmcm4!C76, B77='IPSL-CM5A-LR'!C76, B77='IPSL-CM5A-MR'!C76, B77='IPSL-MC5B-LR'!C76, B77=MIROC5!C76, B77='MIROC-ESM'!C76, B77='MIROC-ESM-CHEM'!C76, B77='MRI-CGCM3'!C76, B77='NorESM1-M'!C76), "Yes", "No")</f>
        <v>Yes</v>
      </c>
      <c r="B77" s="7">
        <v>27145</v>
      </c>
      <c r="C77" s="7" t="str">
        <f>VLOOKUP(B77, 'County name'!$A$2:$B$89, 2, FALSE)</f>
        <v>Stearns</v>
      </c>
      <c r="D77" s="8" t="s">
        <v>97</v>
      </c>
      <c r="E77" s="10">
        <f>AVERAGE('bcc-csm-1'!$H76,'bcc-csm1-1-m'!$H76,'BNU-ESM'!$H76,CanESM2!$H76,CCSM4!$H76,'CNRM-CM5'!$H76,'CSIRO-Mk3-6-0'!$H76,'GFDL-ESM2M'!$H76,'GFDL-ESM2G'!$H76,'HadGEM2-ES'!$H76,'HadGEM2-CC'!$H76,inmcm4!$H76,'IPSL-CM5A-LR'!$H76,'IPSL-CM5A-MR'!$H76,'IPSL-MC5B-LR'!$H76,MIROC5!$H76,'MIROC-ESM'!$H76,'MIROC-ESM-CHEM'!$H76,'MRI-CGCM3'!$H76,'NorESM1-M'!$H76)</f>
        <v>203.8381145985</v>
      </c>
      <c r="F77" s="10">
        <f>AVERAGE('bcc-csm-1'!$I76,'bcc-csm1-1-m'!$I76,'BNU-ESM'!$I76,CanESM2!$I76,CCSM4!$I76,'CNRM-CM5'!$I76,'CSIRO-Mk3-6-0'!$I76,'GFDL-ESM2M'!$I76,'GFDL-ESM2G'!$I76,'HadGEM2-ES'!$I76,'HadGEM2-CC'!$I76,inmcm4!$I76,'IPSL-CM5A-LR'!$I76,'IPSL-CM5A-MR'!$I76,'IPSL-MC5B-LR'!$I76,MIROC5!$I76,'MIROC-ESM'!$I76,'MIROC-ESM-CHEM'!$I76,'MRI-CGCM3'!$I76,'NorESM1-M'!$I76)</f>
        <v>69.617567924999989</v>
      </c>
      <c r="G77" s="51">
        <f>AVERAGE('bcc-csm-1'!$J76,'bcc-csm1-1-m'!$J76,'BNU-ESM'!$J76,CanESM2!$J76,CCSM4!$J76,'CNRM-CM5'!$J76,'CSIRO-Mk3-6-0'!$J76,'GFDL-ESM2M'!$J76,'GFDL-ESM2G'!$J76,'HadGEM2-ES'!$J76,'HadGEM2-CC'!$J76,inmcm4!$J76,'IPSL-CM5A-LR'!$J76,'IPSL-CM5A-MR'!$J76,'IPSL-MC5B-LR'!$J76,MIROC5!$J76,'MIROC-ESM'!$J76,'MIROC-ESM-CHEM'!$J76,'MRI-CGCM3'!$J76,'NorESM1-M'!$J76)</f>
        <v>9.7934452997999993E-2</v>
      </c>
      <c r="H77" s="10">
        <f>AVERAGE('bcc-csm-1'!$K76,'bcc-csm1-1-m'!$K76,'BNU-ESM'!$K76,CanESM2!$K76,CCSM4!$K76,'CNRM-CM5'!$K76,'CSIRO-Mk3-6-0'!$K76,'GFDL-ESM2M'!$K76,'GFDL-ESM2G'!$K76,'HadGEM2-ES'!$K76,'HadGEM2-CC'!$K76,inmcm4!$K76,'IPSL-CM5A-LR'!$K76,'IPSL-CM5A-MR'!$K76,'IPSL-MC5B-LR'!$K76,MIROC5!$K76,'MIROC-ESM'!$K76,'MIROC-ESM-CHEM'!$K76,'MRI-CGCM3'!$K76,'NorESM1-M'!$K76)</f>
        <v>336.0004055600001</v>
      </c>
      <c r="I77" s="10">
        <f>AVERAGE('bcc-csm-1'!$L76,'bcc-csm1-1-m'!$L76,'BNU-ESM'!$L76,CanESM2!$L76,CCSM4!$L76,'CNRM-CM5'!$L76,'CSIRO-Mk3-6-0'!$L76,'GFDL-ESM2M'!$L76,'GFDL-ESM2G'!$L76,'HadGEM2-ES'!$L76,'HadGEM2-CC'!$L76,inmcm4!$L76,'IPSL-CM5A-LR'!$L76,'IPSL-CM5A-MR'!$L76,'IPSL-MC5B-LR'!$L76,MIROC5!$L76,'MIROC-ESM'!$L76,'MIROC-ESM-CHEM'!$L76,'MRI-CGCM3'!$L76,'NorESM1-M'!$L76)</f>
        <v>129.17157483400004</v>
      </c>
      <c r="J77" s="51">
        <f>AVERAGE('bcc-csm-1'!$M76,'bcc-csm1-1-m'!$M76,'BNU-ESM'!$M76,CanESM2!$M76,CCSM4!$M76,'CNRM-CM5'!$M76,'CSIRO-Mk3-6-0'!$M76,'GFDL-ESM2M'!$M76,'GFDL-ESM2G'!$M76,'HadGEM2-ES'!$M76,'HadGEM2-CC'!$M76,inmcm4!$M76,'IPSL-CM5A-LR'!$M76,'IPSL-CM5A-MR'!$M76,'IPSL-MC5B-LR'!$M76,MIROC5!$M76,'MIROC-ESM'!$M76,'MIROC-ESM-CHEM'!$M76,'MRI-CGCM3'!$M76,'NorESM1-M'!$M76)</f>
        <v>0.18758160493320003</v>
      </c>
      <c r="K77" s="10">
        <f>MIN('bcc-csm-1'!$H76,'bcc-csm1-1-m'!$H76,'BNU-ESM'!$H76,CanESM2!$H76,CCSM4!$H76,'CNRM-CM5'!$H76,'CSIRO-Mk3-6-0'!$H76,'GFDL-ESM2M'!$H76,'GFDL-ESM2G'!$H76,'HadGEM2-ES'!$H76,'HadGEM2-CC'!$H76,inmcm4!$H76,'IPSL-CM5A-LR'!$H76,'IPSL-CM5A-MR'!$H76,'IPSL-MC5B-LR'!$H76,MIROC5!$H76,'MIROC-ESM'!$H76,'MIROC-ESM-CHEM'!$H76,'MRI-CGCM3'!$H76,'NorESM1-M'!$H76)</f>
        <v>30.171165370000001</v>
      </c>
      <c r="L77" s="10">
        <f>MIN('bcc-csm-1'!$I76,'bcc-csm1-1-m'!$I76,'BNU-ESM'!$I76,CanESM2!$I76,CCSM4!$I76,'CNRM-CM5'!$I76,'CSIRO-Mk3-6-0'!$I76,'GFDL-ESM2M'!$I76,'GFDL-ESM2G'!$I76,'HadGEM2-ES'!$I76,'HadGEM2-CC'!$I76,inmcm4!$I76,'IPSL-CM5A-LR'!$I76,'IPSL-CM5A-MR'!$I76,'IPSL-MC5B-LR'!$I76,MIROC5!$I76,'MIROC-ESM'!$I76,'MIROC-ESM-CHEM'!$I76,'MRI-CGCM3'!$I76,'NorESM1-M'!$I76)</f>
        <v>-13.55546021</v>
      </c>
      <c r="M77" s="51">
        <f>MIN('bcc-csm-1'!$J76,'bcc-csm1-1-m'!$J76,'BNU-ESM'!$J76,CanESM2!$J76,CCSM4!$J76,'CNRM-CM5'!$J76,'CSIRO-Mk3-6-0'!$J76,'GFDL-ESM2M'!$J76,'GFDL-ESM2G'!$J76,'HadGEM2-ES'!$J76,'HadGEM2-CC'!$J76,inmcm4!$J76,'IPSL-CM5A-LR'!$J76,'IPSL-CM5A-MR'!$J76,'IPSL-MC5B-LR'!$J76,MIROC5!$J76,'MIROC-ESM'!$J76,'MIROC-ESM-CHEM'!$J76,'MRI-CGCM3'!$J76,'NorESM1-M'!$J76)</f>
        <v>-7.3605839300000003E-2</v>
      </c>
      <c r="N77" s="10">
        <f>MIN('bcc-csm-1'!$K76,'bcc-csm1-1-m'!$K76,'BNU-ESM'!$K76,CanESM2!$K76,CCSM4!$K76,'CNRM-CM5'!$K76,'CSIRO-Mk3-6-0'!$K76,'GFDL-ESM2M'!$K76,'GFDL-ESM2G'!$K76,'HadGEM2-ES'!$K76,'HadGEM2-CC'!$K76,inmcm4!$K76,'IPSL-CM5A-LR'!$K76,'IPSL-CM5A-MR'!$K76,'IPSL-MC5B-LR'!$K76,MIROC5!$K76,'MIROC-ESM'!$K76,'MIROC-ESM-CHEM'!$K76,'MRI-CGCM3'!$K76,'NorESM1-M'!$K76)</f>
        <v>115.7016993</v>
      </c>
      <c r="O77" s="10">
        <f>MIN('bcc-csm-1'!$L76,'bcc-csm1-1-m'!$L76,'BNU-ESM'!$L76,CanESM2!$L76,CCSM4!$L76,'CNRM-CM5'!$L76,'CSIRO-Mk3-6-0'!$L76,'GFDL-ESM2M'!$L76,'GFDL-ESM2G'!$L76,'HadGEM2-ES'!$L76,'HadGEM2-CC'!$L76,inmcm4!$L76,'IPSL-CM5A-LR'!$L76,'IPSL-CM5A-MR'!$L76,'IPSL-MC5B-LR'!$L76,MIROC5!$L76,'MIROC-ESM'!$L76,'MIROC-ESM-CHEM'!$L76,'MRI-CGCM3'!$L76,'NorESM1-M'!$L76)</f>
        <v>22.642756609999999</v>
      </c>
      <c r="P77" s="51">
        <f>MIN('bcc-csm-1'!$M76,'bcc-csm1-1-m'!$M76,'BNU-ESM'!$M76,CanESM2!$M76,CCSM4!$M76,'CNRM-CM5'!$M76,'CSIRO-Mk3-6-0'!$M76,'GFDL-ESM2M'!$M76,'GFDL-ESM2G'!$M76,'HadGEM2-ES'!$M76,'HadGEM2-CC'!$M76,inmcm4!$M76,'IPSL-CM5A-LR'!$M76,'IPSL-CM5A-MR'!$M76,'IPSL-MC5B-LR'!$M76,MIROC5!$M76,'MIROC-ESM'!$M76,'MIROC-ESM-CHEM'!$M76,'MRI-CGCM3'!$M76,'NorESM1-M'!$M76)</f>
        <v>6.9595583239999998E-3</v>
      </c>
      <c r="Q77" s="10">
        <f>MAX('bcc-csm-1'!$H76,'bcc-csm1-1-m'!$H76,'BNU-ESM'!$H76,CanESM2!$H76,CCSM4!$H76,'CNRM-CM5'!$H76,'CSIRO-Mk3-6-0'!$H76,'GFDL-ESM2M'!$H76,'GFDL-ESM2G'!$H76,'HadGEM2-ES'!$H76,'HadGEM2-CC'!$H76,inmcm4!$H76,'IPSL-CM5A-LR'!$H76,'IPSL-CM5A-MR'!$H76,'IPSL-MC5B-LR'!$H76,MIROC5!$H76,'MIROC-ESM'!$H76,'MIROC-ESM-CHEM'!$H76,'MRI-CGCM3'!$H76,'NorESM1-M'!$H76)</f>
        <v>333.16633400000001</v>
      </c>
      <c r="R77" s="10">
        <f>MAX('bcc-csm-1'!$I76,'bcc-csm1-1-m'!$I76,'BNU-ESM'!$I76,CanESM2!$I76,CCSM4!$I76,'CNRM-CM5'!$I76,'CSIRO-Mk3-6-0'!$I76,'GFDL-ESM2M'!$I76,'GFDL-ESM2G'!$I76,'HadGEM2-ES'!$I76,'HadGEM2-CC'!$I76,inmcm4!$I76,'IPSL-CM5A-LR'!$I76,'IPSL-CM5A-MR'!$I76,'IPSL-MC5B-LR'!$I76,MIROC5!$I76,'MIROC-ESM'!$I76,'MIROC-ESM-CHEM'!$I76,'MRI-CGCM3'!$I76,'NorESM1-M'!$I76)</f>
        <v>129.0012026</v>
      </c>
      <c r="S77" s="51">
        <f>MAX('bcc-csm-1'!$J76,'bcc-csm1-1-m'!$J76,'BNU-ESM'!$J76,CanESM2!$J76,CCSM4!$J76,'CNRM-CM5'!$J76,'CSIRO-Mk3-6-0'!$J76,'GFDL-ESM2M'!$J76,'GFDL-ESM2G'!$J76,'HadGEM2-ES'!$J76,'HadGEM2-CC'!$J76,inmcm4!$J76,'IPSL-CM5A-LR'!$J76,'IPSL-CM5A-MR'!$J76,'IPSL-MC5B-LR'!$J76,MIROC5!$J76,'MIROC-ESM'!$J76,'MIROC-ESM-CHEM'!$J76,'MRI-CGCM3'!$J76,'NorESM1-M'!$J76)</f>
        <v>0.23502472769999999</v>
      </c>
      <c r="T77" s="10">
        <f>MAX('bcc-csm-1'!$K76,'bcc-csm1-1-m'!$K76,'BNU-ESM'!$K76,CanESM2!$K76,CCSM4!$K76,'CNRM-CM5'!$K76,'CSIRO-Mk3-6-0'!$K76,'GFDL-ESM2M'!$K76,'GFDL-ESM2G'!$K76,'HadGEM2-ES'!$K76,'HadGEM2-CC'!$K76,inmcm4!$K76,'IPSL-CM5A-LR'!$K76,'IPSL-CM5A-MR'!$K76,'IPSL-MC5B-LR'!$K76,MIROC5!$K76,'MIROC-ESM'!$K76,'MIROC-ESM-CHEM'!$K76,'MRI-CGCM3'!$K76,'NorESM1-M'!$K76)</f>
        <v>531.77527520000001</v>
      </c>
      <c r="U77" s="10">
        <f>MAX('bcc-csm-1'!$L76,'bcc-csm1-1-m'!$L76,'BNU-ESM'!$L76,CanESM2!$L76,CCSM4!$L76,'CNRM-CM5'!$L76,'CSIRO-Mk3-6-0'!$L76,'GFDL-ESM2M'!$L76,'GFDL-ESM2G'!$L76,'HadGEM2-ES'!$L76,'HadGEM2-CC'!$L76,inmcm4!$L76,'IPSL-CM5A-LR'!$L76,'IPSL-CM5A-MR'!$L76,'IPSL-MC5B-LR'!$L76,MIROC5!$L76,'MIROC-ESM'!$L76,'MIROC-ESM-CHEM'!$L76,'MRI-CGCM3'!$L76,'NorESM1-M'!$L76)</f>
        <v>226.23409899999999</v>
      </c>
      <c r="V77" s="51">
        <f>MAX('bcc-csm-1'!$M76,'bcc-csm1-1-m'!$M76,'BNU-ESM'!$M76,CanESM2!$M76,CCSM4!$M76,'CNRM-CM5'!$M76,'CSIRO-Mk3-6-0'!$M76,'GFDL-ESM2M'!$M76,'GFDL-ESM2G'!$M76,'HadGEM2-ES'!$M76,'HadGEM2-CC'!$M76,inmcm4!$M76,'IPSL-CM5A-LR'!$M76,'IPSL-CM5A-MR'!$M76,'IPSL-MC5B-LR'!$M76,MIROC5!$M76,'MIROC-ESM'!$M76,'MIROC-ESM-CHEM'!$M76,'MRI-CGCM3'!$M76,'NorESM1-M'!$M76)</f>
        <v>0.39933632320000001</v>
      </c>
      <c r="W77" s="10">
        <f>STDEV('bcc-csm-1'!$H76,'bcc-csm1-1-m'!$H76,'BNU-ESM'!$H76,CanESM2!$H76,CCSM4!$H76,'CNRM-CM5'!$H76,'CSIRO-Mk3-6-0'!$H76,'GFDL-ESM2M'!$H76,'GFDL-ESM2G'!$H76,'HadGEM2-ES'!$H76,'HadGEM2-CC'!$H76,inmcm4!$H76,'IPSL-CM5A-LR'!$H76,'IPSL-CM5A-MR'!$H76,'IPSL-MC5B-LR'!$H76,MIROC5!$H76,'MIROC-ESM'!$H76,'MIROC-ESM-CHEM'!$H76,'MRI-CGCM3'!$H76,'NorESM1-M'!$H76)</f>
        <v>76.21059366282114</v>
      </c>
      <c r="X77" s="10">
        <f>STDEV('bcc-csm-1'!$I76,'bcc-csm1-1-m'!$I76,'BNU-ESM'!$I76,CanESM2!$I76,CCSM4!$I76,'CNRM-CM5'!$I76,'CSIRO-Mk3-6-0'!$I76,'GFDL-ESM2M'!$I76,'GFDL-ESM2G'!$I76,'HadGEM2-ES'!$I76,'HadGEM2-CC'!$I76,inmcm4!$I76,'IPSL-CM5A-LR'!$I76,'IPSL-CM5A-MR'!$I76,'IPSL-MC5B-LR'!$I76,MIROC5!$I76,'MIROC-ESM'!$I76,'MIROC-ESM-CHEM'!$I76,'MRI-CGCM3'!$I76,'NorESM1-M'!$I76)</f>
        <v>33.652906800498045</v>
      </c>
      <c r="Y77" s="51">
        <f>STDEV('bcc-csm-1'!$J76,'bcc-csm1-1-m'!$J76,'BNU-ESM'!$J76,CanESM2!$J76,CCSM4!$J76,'CNRM-CM5'!$J76,'CSIRO-Mk3-6-0'!$J76,'GFDL-ESM2M'!$J76,'GFDL-ESM2G'!$J76,'HadGEM2-ES'!$J76,'HadGEM2-CC'!$J76,inmcm4!$J76,'IPSL-CM5A-LR'!$J76,'IPSL-CM5A-MR'!$J76,'IPSL-MC5B-LR'!$J76,MIROC5!$J76,'MIROC-ESM'!$J76,'MIROC-ESM-CHEM'!$J76,'MRI-CGCM3'!$J76,'NorESM1-M'!$J76)</f>
        <v>6.9482224272724408E-2</v>
      </c>
      <c r="Z77" s="10">
        <f>STDEV('bcc-csm-1'!$K76,'bcc-csm1-1-m'!$K76,'BNU-ESM'!$K76,CanESM2!$K76,CCSM4!$K76,'CNRM-CM5'!$K76,'CSIRO-Mk3-6-0'!$K76,'GFDL-ESM2M'!$K76,'GFDL-ESM2G'!$K76,'HadGEM2-ES'!$K76,'HadGEM2-CC'!$K76,inmcm4!$K76,'IPSL-CM5A-LR'!$K76,'IPSL-CM5A-MR'!$K76,'IPSL-MC5B-LR'!$K76,MIROC5!$K76,'MIROC-ESM'!$K76,'MIROC-ESM-CHEM'!$K76,'MRI-CGCM3'!$K76,'NorESM1-M'!$K76)</f>
        <v>125.37428462461885</v>
      </c>
      <c r="AA77" s="10">
        <f>STDEV('bcc-csm-1'!$L76,'bcc-csm1-1-m'!$L76,'BNU-ESM'!$L76,CanESM2!$L76,CCSM4!$L76,'CNRM-CM5'!$L76,'CSIRO-Mk3-6-0'!$L76,'GFDL-ESM2M'!$L76,'GFDL-ESM2G'!$L76,'HadGEM2-ES'!$L76,'HadGEM2-CC'!$L76,inmcm4!$L76,'IPSL-CM5A-LR'!$L76,'IPSL-CM5A-MR'!$L76,'IPSL-MC5B-LR'!$L76,MIROC5!$L76,'MIROC-ESM'!$L76,'MIROC-ESM-CHEM'!$L76,'MRI-CGCM3'!$L76,'NorESM1-M'!$L76)</f>
        <v>64.071920993104172</v>
      </c>
      <c r="AB77" s="51">
        <f>STDEV('bcc-csm-1'!$M76,'bcc-csm1-1-m'!$M76,'BNU-ESM'!$M76,CanESM2!$M76,CCSM4!$M76,'CNRM-CM5'!$M76,'CSIRO-Mk3-6-0'!$M76,'GFDL-ESM2M'!$M76,'GFDL-ESM2G'!$M76,'HadGEM2-ES'!$M76,'HadGEM2-CC'!$M76,inmcm4!$M76,'IPSL-CM5A-LR'!$M76,'IPSL-CM5A-MR'!$M76,'IPSL-MC5B-LR'!$M76,MIROC5!$M76,'MIROC-ESM'!$M76,'MIROC-ESM-CHEM'!$M76,'MRI-CGCM3'!$M76,'NorESM1-M'!$M76)</f>
        <v>0.1145994626632213</v>
      </c>
      <c r="AC77" s="10">
        <f t="shared" ref="AC77:AH77" si="174">E77-(3*W77)</f>
        <v>-24.79366638996342</v>
      </c>
      <c r="AD77" s="10">
        <f t="shared" si="174"/>
        <v>-31.341152476494145</v>
      </c>
      <c r="AE77" s="51">
        <f t="shared" si="174"/>
        <v>-0.11051221982017323</v>
      </c>
      <c r="AF77" s="10">
        <f t="shared" si="174"/>
        <v>-40.122448313856466</v>
      </c>
      <c r="AG77" s="10">
        <f t="shared" si="174"/>
        <v>-63.044188145312461</v>
      </c>
      <c r="AH77" s="54">
        <f t="shared" si="174"/>
        <v>-0.15621678305646386</v>
      </c>
      <c r="AI77" s="10">
        <f t="shared" ref="AI77:AN77" si="175">E77+(3*W77)</f>
        <v>432.46989558696339</v>
      </c>
      <c r="AJ77" s="10">
        <f t="shared" si="175"/>
        <v>170.57628832649414</v>
      </c>
      <c r="AK77" s="54">
        <f t="shared" si="175"/>
        <v>0.30638112581617322</v>
      </c>
      <c r="AL77" s="10">
        <f t="shared" si="175"/>
        <v>712.12325943385667</v>
      </c>
      <c r="AM77" s="10">
        <f t="shared" si="175"/>
        <v>321.38733781331257</v>
      </c>
      <c r="AN77" s="54">
        <f t="shared" si="175"/>
        <v>0.53137999292286398</v>
      </c>
      <c r="AO77" s="10">
        <f>AVERAGE('bcc-csm-1'!$E76,'bcc-csm1-1-m'!$E76,'BNU-ESM'!$E76,CanESM2!$E76,CCSM4!$E76,'CNRM-CM5'!$E76,'CSIRO-Mk3-6-0'!$E76,'GFDL-ESM2M'!$E76,'GFDL-ESM2G'!$E76,'HadGEM2-ES'!$E76,'HadGEM2-CC'!$E76,inmcm4!$E76,'IPSL-CM5A-LR'!$E76,'IPSL-CM5A-MR'!$E76,'IPSL-MC5B-LR'!$E76,MIROC5!$E76,'MIROC-ESM'!$E76,'MIROC-ESM-CHEM'!$E76,'MRI-CGCM3'!$E76,'NorESM1-M'!$E76)</f>
        <v>1744.9323914000001</v>
      </c>
      <c r="AP77" s="10">
        <f>AVERAGE('bcc-csm-1'!$F76,'bcc-csm1-1-m'!$F76,'BNU-ESM'!$F76,CanESM2!$F76,CCSM4!$F76,'CNRM-CM5'!$F76,'CSIRO-Mk3-6-0'!$F76,'GFDL-ESM2M'!$F76,'GFDL-ESM2G'!$F76,'HadGEM2-ES'!$F76,'HadGEM2-CC'!$F76,inmcm4!$F76,'IPSL-CM5A-LR'!$F76,'IPSL-CM5A-MR'!$F76,'IPSL-MC5B-LR'!$F76,MIROC5!$F76,'MIROC-ESM'!$F76,'MIROC-ESM-CHEM'!$F76,'MRI-CGCM3'!$F76,'NorESM1-M'!$F76)</f>
        <v>117.42733911500002</v>
      </c>
      <c r="AQ77" s="17">
        <f>AVERAGE('bcc-csm-1'!$G76,'bcc-csm1-1-m'!$G76,'BNU-ESM'!$G76,CanESM2!$G76,CCSM4!$G76,'CNRM-CM5'!$G76,'CSIRO-Mk3-6-0'!$G76,'GFDL-ESM2M'!$G76,'GFDL-ESM2G'!$G76,'HadGEM2-ES'!$G76,'HadGEM2-CC'!$G76,inmcm4!$G76,'IPSL-CM5A-LR'!$G76,'IPSL-CM5A-MR'!$G76,'IPSL-MC5B-LR'!$G76,MIROC5!$G76,'MIROC-ESM'!$G76,'MIROC-ESM-CHEM'!$G76,'MRI-CGCM3'!$G76,'NorESM1-M'!$G76)</f>
        <v>0.9068716888349998</v>
      </c>
      <c r="AR77" s="58">
        <f t="shared" si="152"/>
        <v>0.11681719910933391</v>
      </c>
      <c r="AS77" s="56">
        <f t="shared" si="153"/>
        <v>0.59285655665603965</v>
      </c>
      <c r="AT77" s="60">
        <f t="shared" si="154"/>
        <v>0.10799152096567281</v>
      </c>
      <c r="AU77" s="56">
        <f t="shared" si="155"/>
        <v>0.19255783617519937</v>
      </c>
      <c r="AV77" s="56">
        <f t="shared" si="156"/>
        <v>1.100012789249176</v>
      </c>
      <c r="AW77" s="60">
        <f t="shared" si="157"/>
        <v>0.20684470277617129</v>
      </c>
    </row>
    <row r="78" spans="1:49" ht="12.75" x14ac:dyDescent="0.35">
      <c r="A78" s="7" t="str">
        <f>IF(AND(B78='bcc-csm-1'!C77, B78='bcc-csm1-1-m'!C77,B78='BNU-ESM'!C77, B78=CanESM2!C77, B78=CCSM4!C77, B78='CNRM-CM5'!C77, B78='CSIRO-Mk3-6-0'!C77, B78='GFDL-ESM2M'!C77, B78='GFDL-ESM2G'!C77, B78='HadGEM2-ES'!C77, B78='HadGEM2-CC'!C77, B78=inmcm4!C77, B78='IPSL-CM5A-LR'!C77, B78='IPSL-CM5A-MR'!C77, B78='IPSL-MC5B-LR'!C77, B78=MIROC5!C77, B78='MIROC-ESM'!C77, B78='MIROC-ESM-CHEM'!C77, B78='MRI-CGCM3'!C77, B78='NorESM1-M'!C77), "Yes", "No")</f>
        <v>Yes</v>
      </c>
      <c r="B78" s="7">
        <v>27147</v>
      </c>
      <c r="C78" s="7" t="str">
        <f>VLOOKUP(B78, 'County name'!$A$2:$B$89, 2, FALSE)</f>
        <v>Steele</v>
      </c>
      <c r="D78" s="8" t="s">
        <v>97</v>
      </c>
      <c r="E78" s="10">
        <f>AVERAGE('bcc-csm-1'!$H77,'bcc-csm1-1-m'!$H77,'BNU-ESM'!$H77,CanESM2!$H77,CCSM4!$H77,'CNRM-CM5'!$H77,'CSIRO-Mk3-6-0'!$H77,'GFDL-ESM2M'!$H77,'GFDL-ESM2G'!$H77,'HadGEM2-ES'!$H77,'HadGEM2-CC'!$H77,inmcm4!$H77,'IPSL-CM5A-LR'!$H77,'IPSL-CM5A-MR'!$H77,'IPSL-MC5B-LR'!$H77,MIROC5!$H77,'MIROC-ESM'!$H77,'MIROC-ESM-CHEM'!$H77,'MRI-CGCM3'!$H77,'NorESM1-M'!$H77)</f>
        <v>213.4742739225</v>
      </c>
      <c r="F78" s="10">
        <f>AVERAGE('bcc-csm-1'!$I77,'bcc-csm1-1-m'!$I77,'BNU-ESM'!$I77,CanESM2!$I77,CCSM4!$I77,'CNRM-CM5'!$I77,'CSIRO-Mk3-6-0'!$I77,'GFDL-ESM2M'!$I77,'GFDL-ESM2G'!$I77,'HadGEM2-ES'!$I77,'HadGEM2-CC'!$I77,inmcm4!$I77,'IPSL-CM5A-LR'!$I77,'IPSL-CM5A-MR'!$I77,'IPSL-MC5B-LR'!$I77,MIROC5!$I77,'MIROC-ESM'!$I77,'MIROC-ESM-CHEM'!$I77,'MRI-CGCM3'!$I77,'NorESM1-M'!$I77)</f>
        <v>75.252101632450007</v>
      </c>
      <c r="G78" s="51">
        <f>AVERAGE('bcc-csm-1'!$J77,'bcc-csm1-1-m'!$J77,'BNU-ESM'!$J77,CanESM2!$J77,CCSM4!$J77,'CNRM-CM5'!$J77,'CSIRO-Mk3-6-0'!$J77,'GFDL-ESM2M'!$J77,'GFDL-ESM2G'!$J77,'HadGEM2-ES'!$J77,'HadGEM2-CC'!$J77,inmcm4!$J77,'IPSL-CM5A-LR'!$J77,'IPSL-CM5A-MR'!$J77,'IPSL-MC5B-LR'!$J77,MIROC5!$J77,'MIROC-ESM'!$J77,'MIROC-ESM-CHEM'!$J77,'MRI-CGCM3'!$J77,'NorESM1-M'!$J77)</f>
        <v>0.10680357265599998</v>
      </c>
      <c r="H78" s="10">
        <f>AVERAGE('bcc-csm-1'!$K77,'bcc-csm1-1-m'!$K77,'BNU-ESM'!$K77,CanESM2!$K77,CCSM4!$K77,'CNRM-CM5'!$K77,'CSIRO-Mk3-6-0'!$K77,'GFDL-ESM2M'!$K77,'GFDL-ESM2G'!$K77,'HadGEM2-ES'!$K77,'HadGEM2-CC'!$K77,inmcm4!$K77,'IPSL-CM5A-LR'!$K77,'IPSL-CM5A-MR'!$K77,'IPSL-MC5B-LR'!$K77,MIROC5!$K77,'MIROC-ESM'!$K77,'MIROC-ESM-CHEM'!$K77,'MRI-CGCM3'!$K77,'NorESM1-M'!$K77)</f>
        <v>350.71554738999998</v>
      </c>
      <c r="I78" s="10">
        <f>AVERAGE('bcc-csm-1'!$L77,'bcc-csm1-1-m'!$L77,'BNU-ESM'!$L77,CanESM2!$L77,CCSM4!$L77,'CNRM-CM5'!$L77,'CSIRO-Mk3-6-0'!$L77,'GFDL-ESM2M'!$L77,'GFDL-ESM2G'!$L77,'HadGEM2-ES'!$L77,'HadGEM2-CC'!$L77,inmcm4!$L77,'IPSL-CM5A-LR'!$L77,'IPSL-CM5A-MR'!$L77,'IPSL-MC5B-LR'!$L77,MIROC5!$L77,'MIROC-ESM'!$L77,'MIROC-ESM-CHEM'!$L77,'MRI-CGCM3'!$L77,'NorESM1-M'!$L77)</f>
        <v>145.41122128199999</v>
      </c>
      <c r="J78" s="51">
        <f>AVERAGE('bcc-csm-1'!$M77,'bcc-csm1-1-m'!$M77,'BNU-ESM'!$M77,CanESM2!$M77,CCSM4!$M77,'CNRM-CM5'!$M77,'CSIRO-Mk3-6-0'!$M77,'GFDL-ESM2M'!$M77,'GFDL-ESM2G'!$M77,'HadGEM2-ES'!$M77,'HadGEM2-CC'!$M77,inmcm4!$M77,'IPSL-CM5A-LR'!$M77,'IPSL-CM5A-MR'!$M77,'IPSL-MC5B-LR'!$M77,MIROC5!$M77,'MIROC-ESM'!$M77,'MIROC-ESM-CHEM'!$M77,'MRI-CGCM3'!$M77,'NorESM1-M'!$M77)</f>
        <v>0.20120775131690002</v>
      </c>
      <c r="K78" s="10">
        <f>MIN('bcc-csm-1'!$H77,'bcc-csm1-1-m'!$H77,'BNU-ESM'!$H77,CanESM2!$H77,CCSM4!$H77,'CNRM-CM5'!$H77,'CSIRO-Mk3-6-0'!$H77,'GFDL-ESM2M'!$H77,'GFDL-ESM2G'!$H77,'HadGEM2-ES'!$H77,'HadGEM2-CC'!$H77,inmcm4!$H77,'IPSL-CM5A-LR'!$H77,'IPSL-CM5A-MR'!$H77,'IPSL-MC5B-LR'!$H77,MIROC5!$H77,'MIROC-ESM'!$H77,'MIROC-ESM-CHEM'!$H77,'MRI-CGCM3'!$H77,'NorESM1-M'!$H77)</f>
        <v>45.3445775</v>
      </c>
      <c r="L78" s="10">
        <f>MIN('bcc-csm-1'!$I77,'bcc-csm1-1-m'!$I77,'BNU-ESM'!$I77,CanESM2!$I77,CCSM4!$I77,'CNRM-CM5'!$I77,'CSIRO-Mk3-6-0'!$I77,'GFDL-ESM2M'!$I77,'GFDL-ESM2G'!$I77,'HadGEM2-ES'!$I77,'HadGEM2-CC'!$I77,inmcm4!$I77,'IPSL-CM5A-LR'!$I77,'IPSL-CM5A-MR'!$I77,'IPSL-MC5B-LR'!$I77,MIROC5!$I77,'MIROC-ESM'!$I77,'MIROC-ESM-CHEM'!$I77,'MRI-CGCM3'!$I77,'NorESM1-M'!$I77)</f>
        <v>-8.0832170009999995</v>
      </c>
      <c r="M78" s="51">
        <f>MIN('bcc-csm-1'!$J77,'bcc-csm1-1-m'!$J77,'BNU-ESM'!$J77,CanESM2!$J77,CCSM4!$J77,'CNRM-CM5'!$J77,'CSIRO-Mk3-6-0'!$J77,'GFDL-ESM2M'!$J77,'GFDL-ESM2G'!$J77,'HadGEM2-ES'!$J77,'HadGEM2-CC'!$J77,inmcm4!$J77,'IPSL-CM5A-LR'!$J77,'IPSL-CM5A-MR'!$J77,'IPSL-MC5B-LR'!$J77,MIROC5!$J77,'MIROC-ESM'!$J77,'MIROC-ESM-CHEM'!$J77,'MRI-CGCM3'!$J77,'NorESM1-M'!$J77)</f>
        <v>-6.0485505709999998E-2</v>
      </c>
      <c r="N78" s="10">
        <f>MIN('bcc-csm-1'!$K77,'bcc-csm1-1-m'!$K77,'BNU-ESM'!$K77,CanESM2!$K77,CCSM4!$K77,'CNRM-CM5'!$K77,'CSIRO-Mk3-6-0'!$K77,'GFDL-ESM2M'!$K77,'GFDL-ESM2G'!$K77,'HadGEM2-ES'!$K77,'HadGEM2-CC'!$K77,inmcm4!$K77,'IPSL-CM5A-LR'!$K77,'IPSL-CM5A-MR'!$K77,'IPSL-MC5B-LR'!$K77,MIROC5!$K77,'MIROC-ESM'!$K77,'MIROC-ESM-CHEM'!$K77,'MRI-CGCM3'!$K77,'NorESM1-M'!$K77)</f>
        <v>120.2794967</v>
      </c>
      <c r="O78" s="10">
        <f>MIN('bcc-csm-1'!$L77,'bcc-csm1-1-m'!$L77,'BNU-ESM'!$L77,CanESM2!$L77,CCSM4!$L77,'CNRM-CM5'!$L77,'CSIRO-Mk3-6-0'!$L77,'GFDL-ESM2M'!$L77,'GFDL-ESM2G'!$L77,'HadGEM2-ES'!$L77,'HadGEM2-CC'!$L77,inmcm4!$L77,'IPSL-CM5A-LR'!$L77,'IPSL-CM5A-MR'!$L77,'IPSL-MC5B-LR'!$L77,MIROC5!$L77,'MIROC-ESM'!$L77,'MIROC-ESM-CHEM'!$L77,'MRI-CGCM3'!$L77,'NorESM1-M'!$L77)</f>
        <v>21.751141409999999</v>
      </c>
      <c r="P78" s="51">
        <f>MIN('bcc-csm-1'!$M77,'bcc-csm1-1-m'!$M77,'BNU-ESM'!$M77,CanESM2!$M77,CCSM4!$M77,'CNRM-CM5'!$M77,'CSIRO-Mk3-6-0'!$M77,'GFDL-ESM2M'!$M77,'GFDL-ESM2G'!$M77,'HadGEM2-ES'!$M77,'HadGEM2-CC'!$M77,inmcm4!$M77,'IPSL-CM5A-LR'!$M77,'IPSL-CM5A-MR'!$M77,'IPSL-MC5B-LR'!$M77,MIROC5!$M77,'MIROC-ESM'!$M77,'MIROC-ESM-CHEM'!$M77,'MRI-CGCM3'!$M77,'NorESM1-M'!$M77)</f>
        <v>-5.5908059519999996E-3</v>
      </c>
      <c r="Q78" s="10">
        <f>MAX('bcc-csm-1'!$H77,'bcc-csm1-1-m'!$H77,'BNU-ESM'!$H77,CanESM2!$H77,CCSM4!$H77,'CNRM-CM5'!$H77,'CSIRO-Mk3-6-0'!$H77,'GFDL-ESM2M'!$H77,'GFDL-ESM2G'!$H77,'HadGEM2-ES'!$H77,'HadGEM2-CC'!$H77,inmcm4!$H77,'IPSL-CM5A-LR'!$H77,'IPSL-CM5A-MR'!$H77,'IPSL-MC5B-LR'!$H77,MIROC5!$H77,'MIROC-ESM'!$H77,'MIROC-ESM-CHEM'!$H77,'MRI-CGCM3'!$H77,'NorESM1-M'!$H77)</f>
        <v>355.17129310000001</v>
      </c>
      <c r="R78" s="10">
        <f>MAX('bcc-csm-1'!$I77,'bcc-csm1-1-m'!$I77,'BNU-ESM'!$I77,CanESM2!$I77,CCSM4!$I77,'CNRM-CM5'!$I77,'CSIRO-Mk3-6-0'!$I77,'GFDL-ESM2M'!$I77,'GFDL-ESM2G'!$I77,'HadGEM2-ES'!$I77,'HadGEM2-CC'!$I77,inmcm4!$I77,'IPSL-CM5A-LR'!$I77,'IPSL-CM5A-MR'!$I77,'IPSL-MC5B-LR'!$I77,MIROC5!$I77,'MIROC-ESM'!$I77,'MIROC-ESM-CHEM'!$I77,'MRI-CGCM3'!$I77,'NorESM1-M'!$I77)</f>
        <v>147.3162025</v>
      </c>
      <c r="S78" s="51">
        <f>MAX('bcc-csm-1'!$J77,'bcc-csm1-1-m'!$J77,'BNU-ESM'!$J77,CanESM2!$J77,CCSM4!$J77,'CNRM-CM5'!$J77,'CSIRO-Mk3-6-0'!$J77,'GFDL-ESM2M'!$J77,'GFDL-ESM2G'!$J77,'HadGEM2-ES'!$J77,'HadGEM2-CC'!$J77,inmcm4!$J77,'IPSL-CM5A-LR'!$J77,'IPSL-CM5A-MR'!$J77,'IPSL-MC5B-LR'!$J77,MIROC5!$J77,'MIROC-ESM'!$J77,'MIROC-ESM-CHEM'!$J77,'MRI-CGCM3'!$J77,'NorESM1-M'!$J77)</f>
        <v>0.26991028719999999</v>
      </c>
      <c r="T78" s="10">
        <f>MAX('bcc-csm-1'!$K77,'bcc-csm1-1-m'!$K77,'BNU-ESM'!$K77,CanESM2!$K77,CCSM4!$K77,'CNRM-CM5'!$K77,'CSIRO-Mk3-6-0'!$K77,'GFDL-ESM2M'!$K77,'GFDL-ESM2G'!$K77,'HadGEM2-ES'!$K77,'HadGEM2-CC'!$K77,inmcm4!$K77,'IPSL-CM5A-LR'!$K77,'IPSL-CM5A-MR'!$K77,'IPSL-MC5B-LR'!$K77,MIROC5!$K77,'MIROC-ESM'!$K77,'MIROC-ESM-CHEM'!$K77,'MRI-CGCM3'!$K77,'NorESM1-M'!$K77)</f>
        <v>562.55785490000005</v>
      </c>
      <c r="U78" s="10">
        <f>MAX('bcc-csm-1'!$L77,'bcc-csm1-1-m'!$L77,'BNU-ESM'!$L77,CanESM2!$L77,CCSM4!$L77,'CNRM-CM5'!$L77,'CSIRO-Mk3-6-0'!$L77,'GFDL-ESM2M'!$L77,'GFDL-ESM2G'!$L77,'HadGEM2-ES'!$L77,'HadGEM2-CC'!$L77,inmcm4!$L77,'IPSL-CM5A-LR'!$L77,'IPSL-CM5A-MR'!$L77,'IPSL-MC5B-LR'!$L77,MIROC5!$L77,'MIROC-ESM'!$L77,'MIROC-ESM-CHEM'!$L77,'MRI-CGCM3'!$L77,'NorESM1-M'!$L77)</f>
        <v>280.63214149999999</v>
      </c>
      <c r="V78" s="51">
        <f>MAX('bcc-csm-1'!$M77,'bcc-csm1-1-m'!$M77,'BNU-ESM'!$M77,CanESM2!$M77,CCSM4!$M77,'CNRM-CM5'!$M77,'CSIRO-Mk3-6-0'!$M77,'GFDL-ESM2M'!$M77,'GFDL-ESM2G'!$M77,'HadGEM2-ES'!$M77,'HadGEM2-CC'!$M77,inmcm4!$M77,'IPSL-CM5A-LR'!$M77,'IPSL-CM5A-MR'!$M77,'IPSL-MC5B-LR'!$M77,MIROC5!$M77,'MIROC-ESM'!$M77,'MIROC-ESM-CHEM'!$M77,'MRI-CGCM3'!$M77,'NorESM1-M'!$M77)</f>
        <v>0.40611665720000001</v>
      </c>
      <c r="W78" s="10">
        <f>STDEV('bcc-csm-1'!$H77,'bcc-csm1-1-m'!$H77,'BNU-ESM'!$H77,CanESM2!$H77,CCSM4!$H77,'CNRM-CM5'!$H77,'CSIRO-Mk3-6-0'!$H77,'GFDL-ESM2M'!$H77,'GFDL-ESM2G'!$H77,'HadGEM2-ES'!$H77,'HadGEM2-CC'!$H77,inmcm4!$H77,'IPSL-CM5A-LR'!$H77,'IPSL-CM5A-MR'!$H77,'IPSL-MC5B-LR'!$H77,MIROC5!$H77,'MIROC-ESM'!$H77,'MIROC-ESM-CHEM'!$H77,'MRI-CGCM3'!$H77,'NorESM1-M'!$H77)</f>
        <v>79.253219286110664</v>
      </c>
      <c r="X78" s="10">
        <f>STDEV('bcc-csm-1'!$I77,'bcc-csm1-1-m'!$I77,'BNU-ESM'!$I77,CanESM2!$I77,CCSM4!$I77,'CNRM-CM5'!$I77,'CSIRO-Mk3-6-0'!$I77,'GFDL-ESM2M'!$I77,'GFDL-ESM2G'!$I77,'HadGEM2-ES'!$I77,'HadGEM2-CC'!$I77,inmcm4!$I77,'IPSL-CM5A-LR'!$I77,'IPSL-CM5A-MR'!$I77,'IPSL-MC5B-LR'!$I77,MIROC5!$I77,'MIROC-ESM'!$I77,'MIROC-ESM-CHEM'!$I77,'MRI-CGCM3'!$I77,'NorESM1-M'!$I77)</f>
        <v>36.724497110793536</v>
      </c>
      <c r="Y78" s="51">
        <f>STDEV('bcc-csm-1'!$J77,'bcc-csm1-1-m'!$J77,'BNU-ESM'!$J77,CanESM2!$J77,CCSM4!$J77,'CNRM-CM5'!$J77,'CSIRO-Mk3-6-0'!$J77,'GFDL-ESM2M'!$J77,'GFDL-ESM2G'!$J77,'HadGEM2-ES'!$J77,'HadGEM2-CC'!$J77,inmcm4!$J77,'IPSL-CM5A-LR'!$J77,'IPSL-CM5A-MR'!$J77,'IPSL-MC5B-LR'!$J77,MIROC5!$J77,'MIROC-ESM'!$J77,'MIROC-ESM-CHEM'!$J77,'MRI-CGCM3'!$J77,'NorESM1-M'!$J77)</f>
        <v>7.9177963145325839E-2</v>
      </c>
      <c r="Z78" s="10">
        <f>STDEV('bcc-csm-1'!$K77,'bcc-csm1-1-m'!$K77,'BNU-ESM'!$K77,CanESM2!$K77,CCSM4!$K77,'CNRM-CM5'!$K77,'CSIRO-Mk3-6-0'!$K77,'GFDL-ESM2M'!$K77,'GFDL-ESM2G'!$K77,'HadGEM2-ES'!$K77,'HadGEM2-CC'!$K77,inmcm4!$K77,'IPSL-CM5A-LR'!$K77,'IPSL-CM5A-MR'!$K77,'IPSL-MC5B-LR'!$K77,MIROC5!$K77,'MIROC-ESM'!$K77,'MIROC-ESM-CHEM'!$K77,'MRI-CGCM3'!$K77,'NorESM1-M'!$K77)</f>
        <v>133.40029122323588</v>
      </c>
      <c r="AA78" s="10">
        <f>STDEV('bcc-csm-1'!$L77,'bcc-csm1-1-m'!$L77,'BNU-ESM'!$L77,CanESM2!$L77,CCSM4!$L77,'CNRM-CM5'!$L77,'CSIRO-Mk3-6-0'!$L77,'GFDL-ESM2M'!$L77,'GFDL-ESM2G'!$L77,'HadGEM2-ES'!$L77,'HadGEM2-CC'!$L77,inmcm4!$L77,'IPSL-CM5A-LR'!$L77,'IPSL-CM5A-MR'!$L77,'IPSL-MC5B-LR'!$L77,MIROC5!$L77,'MIROC-ESM'!$L77,'MIROC-ESM-CHEM'!$L77,'MRI-CGCM3'!$L77,'NorESM1-M'!$L77)</f>
        <v>72.353805296167209</v>
      </c>
      <c r="AB78" s="51">
        <f>STDEV('bcc-csm-1'!$M77,'bcc-csm1-1-m'!$M77,'BNU-ESM'!$M77,CanESM2!$M77,CCSM4!$M77,'CNRM-CM5'!$M77,'CSIRO-Mk3-6-0'!$M77,'GFDL-ESM2M'!$M77,'GFDL-ESM2G'!$M77,'HadGEM2-ES'!$M77,'HadGEM2-CC'!$M77,inmcm4!$M77,'IPSL-CM5A-LR'!$M77,'IPSL-CM5A-MR'!$M77,'IPSL-MC5B-LR'!$M77,MIROC5!$M77,'MIROC-ESM'!$M77,'MIROC-ESM-CHEM'!$M77,'MRI-CGCM3'!$M77,'NorESM1-M'!$M77)</f>
        <v>0.12399616588244791</v>
      </c>
      <c r="AC78" s="10">
        <f t="shared" ref="AC78:AH78" si="176">E78-(3*W78)</f>
        <v>-24.285383935831987</v>
      </c>
      <c r="AD78" s="10">
        <f t="shared" si="176"/>
        <v>-34.9213896999306</v>
      </c>
      <c r="AE78" s="51">
        <f t="shared" si="176"/>
        <v>-0.13073031677997754</v>
      </c>
      <c r="AF78" s="10">
        <f t="shared" si="176"/>
        <v>-49.485326279707692</v>
      </c>
      <c r="AG78" s="10">
        <f t="shared" si="176"/>
        <v>-71.650194606501657</v>
      </c>
      <c r="AH78" s="54">
        <f t="shared" si="176"/>
        <v>-0.17078074633044374</v>
      </c>
      <c r="AI78" s="10">
        <f t="shared" ref="AI78:AN78" si="177">E78+(3*W78)</f>
        <v>451.23393178083199</v>
      </c>
      <c r="AJ78" s="10">
        <f t="shared" si="177"/>
        <v>185.42559296483063</v>
      </c>
      <c r="AK78" s="54">
        <f t="shared" si="177"/>
        <v>0.34433746209197752</v>
      </c>
      <c r="AL78" s="10">
        <f t="shared" si="177"/>
        <v>750.91642105970766</v>
      </c>
      <c r="AM78" s="10">
        <f t="shared" si="177"/>
        <v>362.47263717050163</v>
      </c>
      <c r="AN78" s="54">
        <f t="shared" si="177"/>
        <v>0.57319624896424382</v>
      </c>
      <c r="AO78" s="10">
        <f>AVERAGE('bcc-csm-1'!$E77,'bcc-csm1-1-m'!$E77,'BNU-ESM'!$E77,CanESM2!$E77,CCSM4!$E77,'CNRM-CM5'!$E77,'CSIRO-Mk3-6-0'!$E77,'GFDL-ESM2M'!$E77,'GFDL-ESM2G'!$E77,'HadGEM2-ES'!$E77,'HadGEM2-CC'!$E77,inmcm4!$E77,'IPSL-CM5A-LR'!$E77,'IPSL-CM5A-MR'!$E77,'IPSL-MC5B-LR'!$E77,MIROC5!$E77,'MIROC-ESM'!$E77,'MIROC-ESM-CHEM'!$E77,'MRI-CGCM3'!$E77,'NorESM1-M'!$E77)</f>
        <v>1834.82264205</v>
      </c>
      <c r="AP78" s="10">
        <f>AVERAGE('bcc-csm-1'!$F77,'bcc-csm1-1-m'!$F77,'BNU-ESM'!$F77,CanESM2!$F77,CCSM4!$F77,'CNRM-CM5'!$F77,'CSIRO-Mk3-6-0'!$F77,'GFDL-ESM2M'!$F77,'GFDL-ESM2G'!$F77,'HadGEM2-ES'!$F77,'HadGEM2-CC'!$F77,inmcm4!$F77,'IPSL-CM5A-LR'!$F77,'IPSL-CM5A-MR'!$F77,'IPSL-MC5B-LR'!$F77,MIROC5!$F77,'MIROC-ESM'!$F77,'MIROC-ESM-CHEM'!$F77,'MRI-CGCM3'!$F77,'NorESM1-M'!$F77)</f>
        <v>127.15451044199999</v>
      </c>
      <c r="AQ78" s="17">
        <f>AVERAGE('bcc-csm-1'!$G77,'bcc-csm1-1-m'!$G77,'BNU-ESM'!$G77,CanESM2!$G77,CCSM4!$G77,'CNRM-CM5'!$G77,'CSIRO-Mk3-6-0'!$G77,'GFDL-ESM2M'!$G77,'GFDL-ESM2G'!$G77,'HadGEM2-ES'!$G77,'HadGEM2-CC'!$G77,inmcm4!$G77,'IPSL-CM5A-LR'!$G77,'IPSL-CM5A-MR'!$G77,'IPSL-MC5B-LR'!$G77,MIROC5!$G77,'MIROC-ESM'!$G77,'MIROC-ESM-CHEM'!$G77,'MRI-CGCM3'!$G77,'NorESM1-M'!$G77)</f>
        <v>0.89706876691499993</v>
      </c>
      <c r="AR78" s="58">
        <f t="shared" si="152"/>
        <v>0.11634599935173609</v>
      </c>
      <c r="AS78" s="56">
        <f t="shared" si="153"/>
        <v>0.5918162192663653</v>
      </c>
      <c r="AT78" s="60">
        <f t="shared" si="154"/>
        <v>0.11905840064334772</v>
      </c>
      <c r="AU78" s="56">
        <f t="shared" si="155"/>
        <v>0.19114411352486613</v>
      </c>
      <c r="AV78" s="56">
        <f t="shared" si="156"/>
        <v>1.1435789479786294</v>
      </c>
      <c r="AW78" s="60">
        <f t="shared" si="157"/>
        <v>0.22429467922381149</v>
      </c>
    </row>
    <row r="79" spans="1:49" ht="12.75" x14ac:dyDescent="0.35">
      <c r="A79" s="7" t="str">
        <f>IF(AND(B79='bcc-csm-1'!C78, B79='bcc-csm1-1-m'!C78,B79='BNU-ESM'!C78, B79=CanESM2!C78, B79=CCSM4!C78, B79='CNRM-CM5'!C78, B79='CSIRO-Mk3-6-0'!C78, B79='GFDL-ESM2M'!C78, B79='GFDL-ESM2G'!C78, B79='HadGEM2-ES'!C78, B79='HadGEM2-CC'!C78, B79=inmcm4!C78, B79='IPSL-CM5A-LR'!C78, B79='IPSL-CM5A-MR'!C78, B79='IPSL-MC5B-LR'!C78, B79=MIROC5!C78, B79='MIROC-ESM'!C78, B79='MIROC-ESM-CHEM'!C78, B79='MRI-CGCM3'!C78, B79='NorESM1-M'!C78), "Yes", "No")</f>
        <v>Yes</v>
      </c>
      <c r="B79" s="7">
        <v>27149</v>
      </c>
      <c r="C79" s="7" t="str">
        <f>VLOOKUP(B79, 'County name'!$A$2:$B$89, 2, FALSE)</f>
        <v>Stevens</v>
      </c>
      <c r="D79" s="8" t="s">
        <v>97</v>
      </c>
      <c r="E79" s="10">
        <f>AVERAGE('bcc-csm-1'!$H78,'bcc-csm1-1-m'!$H78,'BNU-ESM'!$H78,CanESM2!$H78,CCSM4!$H78,'CNRM-CM5'!$H78,'CSIRO-Mk3-6-0'!$H78,'GFDL-ESM2M'!$H78,'GFDL-ESM2G'!$H78,'HadGEM2-ES'!$H78,'HadGEM2-CC'!$H78,inmcm4!$H78,'IPSL-CM5A-LR'!$H78,'IPSL-CM5A-MR'!$H78,'IPSL-MC5B-LR'!$H78,MIROC5!$H78,'MIROC-ESM'!$H78,'MIROC-ESM-CHEM'!$H78,'MRI-CGCM3'!$H78,'NorESM1-M'!$H78)</f>
        <v>199.17484600800003</v>
      </c>
      <c r="F79" s="10">
        <f>AVERAGE('bcc-csm-1'!$I78,'bcc-csm1-1-m'!$I78,'BNU-ESM'!$I78,CanESM2!$I78,CCSM4!$I78,'CNRM-CM5'!$I78,'CSIRO-Mk3-6-0'!$I78,'GFDL-ESM2M'!$I78,'GFDL-ESM2G'!$I78,'HadGEM2-ES'!$I78,'HadGEM2-CC'!$I78,inmcm4!$I78,'IPSL-CM5A-LR'!$I78,'IPSL-CM5A-MR'!$I78,'IPSL-MC5B-LR'!$I78,MIROC5!$I78,'MIROC-ESM'!$I78,'MIROC-ESM-CHEM'!$I78,'MRI-CGCM3'!$I78,'NorESM1-M'!$I78)</f>
        <v>67.127681687000006</v>
      </c>
      <c r="G79" s="51">
        <f>AVERAGE('bcc-csm-1'!$J78,'bcc-csm1-1-m'!$J78,'BNU-ESM'!$J78,CanESM2!$J78,CCSM4!$J78,'CNRM-CM5'!$J78,'CSIRO-Mk3-6-0'!$J78,'GFDL-ESM2M'!$J78,'GFDL-ESM2G'!$J78,'HadGEM2-ES'!$J78,'HadGEM2-CC'!$J78,inmcm4!$J78,'IPSL-CM5A-LR'!$J78,'IPSL-CM5A-MR'!$J78,'IPSL-MC5B-LR'!$J78,MIROC5!$J78,'MIROC-ESM'!$J78,'MIROC-ESM-CHEM'!$J78,'MRI-CGCM3'!$J78,'NorESM1-M'!$J78)</f>
        <v>9.3425289795499994E-2</v>
      </c>
      <c r="H79" s="10">
        <f>AVERAGE('bcc-csm-1'!$K78,'bcc-csm1-1-m'!$K78,'BNU-ESM'!$K78,CanESM2!$K78,CCSM4!$K78,'CNRM-CM5'!$K78,'CSIRO-Mk3-6-0'!$K78,'GFDL-ESM2M'!$K78,'GFDL-ESM2G'!$K78,'HadGEM2-ES'!$K78,'HadGEM2-CC'!$K78,inmcm4!$K78,'IPSL-CM5A-LR'!$K78,'IPSL-CM5A-MR'!$K78,'IPSL-MC5B-LR'!$K78,MIROC5!$K78,'MIROC-ESM'!$K78,'MIROC-ESM-CHEM'!$K78,'MRI-CGCM3'!$K78,'NorESM1-M'!$K78)</f>
        <v>337.49597654000002</v>
      </c>
      <c r="I79" s="10">
        <f>AVERAGE('bcc-csm-1'!$L78,'bcc-csm1-1-m'!$L78,'BNU-ESM'!$L78,CanESM2!$L78,CCSM4!$L78,'CNRM-CM5'!$L78,'CSIRO-Mk3-6-0'!$L78,'GFDL-ESM2M'!$L78,'GFDL-ESM2G'!$L78,'HadGEM2-ES'!$L78,'HadGEM2-CC'!$L78,inmcm4!$L78,'IPSL-CM5A-LR'!$L78,'IPSL-CM5A-MR'!$L78,'IPSL-MC5B-LR'!$L78,MIROC5!$L78,'MIROC-ESM'!$L78,'MIROC-ESM-CHEM'!$L78,'MRI-CGCM3'!$L78,'NorESM1-M'!$L78)</f>
        <v>129.57945476249998</v>
      </c>
      <c r="J79" s="51">
        <f>AVERAGE('bcc-csm-1'!$M78,'bcc-csm1-1-m'!$M78,'BNU-ESM'!$M78,CanESM2!$M78,CCSM4!$M78,'CNRM-CM5'!$M78,'CSIRO-Mk3-6-0'!$M78,'GFDL-ESM2M'!$M78,'GFDL-ESM2G'!$M78,'HadGEM2-ES'!$M78,'HadGEM2-CC'!$M78,inmcm4!$M78,'IPSL-CM5A-LR'!$M78,'IPSL-CM5A-MR'!$M78,'IPSL-MC5B-LR'!$M78,MIROC5!$M78,'MIROC-ESM'!$M78,'MIROC-ESM-CHEM'!$M78,'MRI-CGCM3'!$M78,'NorESM1-M'!$M78)</f>
        <v>0.19169723849445</v>
      </c>
      <c r="K79" s="10">
        <f>MIN('bcc-csm-1'!$H78,'bcc-csm1-1-m'!$H78,'BNU-ESM'!$H78,CanESM2!$H78,CCSM4!$H78,'CNRM-CM5'!$H78,'CSIRO-Mk3-6-0'!$H78,'GFDL-ESM2M'!$H78,'GFDL-ESM2G'!$H78,'HadGEM2-ES'!$H78,'HadGEM2-CC'!$H78,inmcm4!$H78,'IPSL-CM5A-LR'!$H78,'IPSL-CM5A-MR'!$H78,'IPSL-MC5B-LR'!$H78,MIROC5!$H78,'MIROC-ESM'!$H78,'MIROC-ESM-CHEM'!$H78,'MRI-CGCM3'!$H78,'NorESM1-M'!$H78)</f>
        <v>18.454353730000001</v>
      </c>
      <c r="L79" s="10">
        <f>MIN('bcc-csm-1'!$I78,'bcc-csm1-1-m'!$I78,'BNU-ESM'!$I78,CanESM2!$I78,CCSM4!$I78,'CNRM-CM5'!$I78,'CSIRO-Mk3-6-0'!$I78,'GFDL-ESM2M'!$I78,'GFDL-ESM2G'!$I78,'HadGEM2-ES'!$I78,'HadGEM2-CC'!$I78,inmcm4!$I78,'IPSL-CM5A-LR'!$I78,'IPSL-CM5A-MR'!$I78,'IPSL-MC5B-LR'!$I78,MIROC5!$I78,'MIROC-ESM'!$I78,'MIROC-ESM-CHEM'!$I78,'MRI-CGCM3'!$I78,'NorESM1-M'!$I78)</f>
        <v>-15.38184171</v>
      </c>
      <c r="M79" s="51">
        <f>MIN('bcc-csm-1'!$J78,'bcc-csm1-1-m'!$J78,'BNU-ESM'!$J78,CanESM2!$J78,CCSM4!$J78,'CNRM-CM5'!$J78,'CSIRO-Mk3-6-0'!$J78,'GFDL-ESM2M'!$J78,'GFDL-ESM2G'!$J78,'HadGEM2-ES'!$J78,'HadGEM2-CC'!$J78,inmcm4!$J78,'IPSL-CM5A-LR'!$J78,'IPSL-CM5A-MR'!$J78,'IPSL-MC5B-LR'!$J78,MIROC5!$J78,'MIROC-ESM'!$J78,'MIROC-ESM-CHEM'!$J78,'MRI-CGCM3'!$J78,'NorESM1-M'!$J78)</f>
        <v>-8.9469663170000005E-2</v>
      </c>
      <c r="N79" s="10">
        <f>MIN('bcc-csm-1'!$K78,'bcc-csm1-1-m'!$K78,'BNU-ESM'!$K78,CanESM2!$K78,CCSM4!$K78,'CNRM-CM5'!$K78,'CSIRO-Mk3-6-0'!$K78,'GFDL-ESM2M'!$K78,'GFDL-ESM2G'!$K78,'HadGEM2-ES'!$K78,'HadGEM2-CC'!$K78,inmcm4!$K78,'IPSL-CM5A-LR'!$K78,'IPSL-CM5A-MR'!$K78,'IPSL-MC5B-LR'!$K78,MIROC5!$K78,'MIROC-ESM'!$K78,'MIROC-ESM-CHEM'!$K78,'MRI-CGCM3'!$K78,'NorESM1-M'!$K78)</f>
        <v>103.9189257</v>
      </c>
      <c r="O79" s="10">
        <f>MIN('bcc-csm-1'!$L78,'bcc-csm1-1-m'!$L78,'BNU-ESM'!$L78,CanESM2!$L78,CCSM4!$L78,'CNRM-CM5'!$L78,'CSIRO-Mk3-6-0'!$L78,'GFDL-ESM2M'!$L78,'GFDL-ESM2G'!$L78,'HadGEM2-ES'!$L78,'HadGEM2-CC'!$L78,inmcm4!$L78,'IPSL-CM5A-LR'!$L78,'IPSL-CM5A-MR'!$L78,'IPSL-MC5B-LR'!$L78,MIROC5!$L78,'MIROC-ESM'!$L78,'MIROC-ESM-CHEM'!$L78,'MRI-CGCM3'!$L78,'NorESM1-M'!$L78)</f>
        <v>28.155846310000001</v>
      </c>
      <c r="P79" s="51">
        <f>MIN('bcc-csm-1'!$M78,'bcc-csm1-1-m'!$M78,'BNU-ESM'!$M78,CanESM2!$M78,CCSM4!$M78,'CNRM-CM5'!$M78,'CSIRO-Mk3-6-0'!$M78,'GFDL-ESM2M'!$M78,'GFDL-ESM2G'!$M78,'HadGEM2-ES'!$M78,'HadGEM2-CC'!$M78,inmcm4!$M78,'IPSL-CM5A-LR'!$M78,'IPSL-CM5A-MR'!$M78,'IPSL-MC5B-LR'!$M78,MIROC5!$M78,'MIROC-ESM'!$M78,'MIROC-ESM-CHEM'!$M78,'MRI-CGCM3'!$M78,'NorESM1-M'!$M78)</f>
        <v>2.413391869E-3</v>
      </c>
      <c r="Q79" s="10">
        <f>MAX('bcc-csm-1'!$H78,'bcc-csm1-1-m'!$H78,'BNU-ESM'!$H78,CanESM2!$H78,CCSM4!$H78,'CNRM-CM5'!$H78,'CSIRO-Mk3-6-0'!$H78,'GFDL-ESM2M'!$H78,'GFDL-ESM2G'!$H78,'HadGEM2-ES'!$H78,'HadGEM2-CC'!$H78,inmcm4!$H78,'IPSL-CM5A-LR'!$H78,'IPSL-CM5A-MR'!$H78,'IPSL-MC5B-LR'!$H78,MIROC5!$H78,'MIROC-ESM'!$H78,'MIROC-ESM-CHEM'!$H78,'MRI-CGCM3'!$H78,'NorESM1-M'!$H78)</f>
        <v>336.69196060000002</v>
      </c>
      <c r="R79" s="10">
        <f>MAX('bcc-csm-1'!$I78,'bcc-csm1-1-m'!$I78,'BNU-ESM'!$I78,CanESM2!$I78,CCSM4!$I78,'CNRM-CM5'!$I78,'CSIRO-Mk3-6-0'!$I78,'GFDL-ESM2M'!$I78,'GFDL-ESM2G'!$I78,'HadGEM2-ES'!$I78,'HadGEM2-CC'!$I78,inmcm4!$I78,'IPSL-CM5A-LR'!$I78,'IPSL-CM5A-MR'!$I78,'IPSL-MC5B-LR'!$I78,MIROC5!$I78,'MIROC-ESM'!$I78,'MIROC-ESM-CHEM'!$I78,'MRI-CGCM3'!$I78,'NorESM1-M'!$I78)</f>
        <v>126.0360161</v>
      </c>
      <c r="S79" s="51">
        <f>MAX('bcc-csm-1'!$J78,'bcc-csm1-1-m'!$J78,'BNU-ESM'!$J78,CanESM2!$J78,CCSM4!$J78,'CNRM-CM5'!$J78,'CSIRO-Mk3-6-0'!$J78,'GFDL-ESM2M'!$J78,'GFDL-ESM2G'!$J78,'HadGEM2-ES'!$J78,'HadGEM2-CC'!$J78,inmcm4!$J78,'IPSL-CM5A-LR'!$J78,'IPSL-CM5A-MR'!$J78,'IPSL-MC5B-LR'!$J78,MIROC5!$J78,'MIROC-ESM'!$J78,'MIROC-ESM-CHEM'!$J78,'MRI-CGCM3'!$J78,'NorESM1-M'!$J78)</f>
        <v>0.23945365239999999</v>
      </c>
      <c r="T79" s="10">
        <f>MAX('bcc-csm-1'!$K78,'bcc-csm1-1-m'!$K78,'BNU-ESM'!$K78,CanESM2!$K78,CCSM4!$K78,'CNRM-CM5'!$K78,'CSIRO-Mk3-6-0'!$K78,'GFDL-ESM2M'!$K78,'GFDL-ESM2G'!$K78,'HadGEM2-ES'!$K78,'HadGEM2-CC'!$K78,inmcm4!$K78,'IPSL-CM5A-LR'!$K78,'IPSL-CM5A-MR'!$K78,'IPSL-MC5B-LR'!$K78,MIROC5!$K78,'MIROC-ESM'!$K78,'MIROC-ESM-CHEM'!$K78,'MRI-CGCM3'!$K78,'NorESM1-M'!$K78)</f>
        <v>513.78103669999996</v>
      </c>
      <c r="U79" s="10">
        <f>MAX('bcc-csm-1'!$L78,'bcc-csm1-1-m'!$L78,'BNU-ESM'!$L78,CanESM2!$L78,CCSM4!$L78,'CNRM-CM5'!$L78,'CSIRO-Mk3-6-0'!$L78,'GFDL-ESM2M'!$L78,'GFDL-ESM2G'!$L78,'HadGEM2-ES'!$L78,'HadGEM2-CC'!$L78,inmcm4!$L78,'IPSL-CM5A-LR'!$L78,'IPSL-CM5A-MR'!$L78,'IPSL-MC5B-LR'!$L78,MIROC5!$L78,'MIROC-ESM'!$L78,'MIROC-ESM-CHEM'!$L78,'MRI-CGCM3'!$L78,'NorESM1-M'!$L78)</f>
        <v>206.17706889999999</v>
      </c>
      <c r="V79" s="51">
        <f>MAX('bcc-csm-1'!$M78,'bcc-csm1-1-m'!$M78,'BNU-ESM'!$M78,CanESM2!$M78,CCSM4!$M78,'CNRM-CM5'!$M78,'CSIRO-Mk3-6-0'!$M78,'GFDL-ESM2M'!$M78,'GFDL-ESM2G'!$M78,'HadGEM2-ES'!$M78,'HadGEM2-CC'!$M78,inmcm4!$M78,'IPSL-CM5A-LR'!$M78,'IPSL-CM5A-MR'!$M78,'IPSL-MC5B-LR'!$M78,MIROC5!$M78,'MIROC-ESM'!$M78,'MIROC-ESM-CHEM'!$M78,'MRI-CGCM3'!$M78,'NorESM1-M'!$M78)</f>
        <v>0.37255782990000003</v>
      </c>
      <c r="W79" s="10">
        <f>STDEV('bcc-csm-1'!$H78,'bcc-csm1-1-m'!$H78,'BNU-ESM'!$H78,CanESM2!$H78,CCSM4!$H78,'CNRM-CM5'!$H78,'CSIRO-Mk3-6-0'!$H78,'GFDL-ESM2M'!$H78,'GFDL-ESM2G'!$H78,'HadGEM2-ES'!$H78,'HadGEM2-CC'!$H78,inmcm4!$H78,'IPSL-CM5A-LR'!$H78,'IPSL-CM5A-MR'!$H78,'IPSL-MC5B-LR'!$H78,MIROC5!$H78,'MIROC-ESM'!$H78,'MIROC-ESM-CHEM'!$H78,'MRI-CGCM3'!$H78,'NorESM1-M'!$H78)</f>
        <v>76.90602416408224</v>
      </c>
      <c r="X79" s="10">
        <f>STDEV('bcc-csm-1'!$I78,'bcc-csm1-1-m'!$I78,'BNU-ESM'!$I78,CanESM2!$I78,CCSM4!$I78,'CNRM-CM5'!$I78,'CSIRO-Mk3-6-0'!$I78,'GFDL-ESM2M'!$I78,'GFDL-ESM2G'!$I78,'HadGEM2-ES'!$I78,'HadGEM2-CC'!$I78,inmcm4!$I78,'IPSL-CM5A-LR'!$I78,'IPSL-CM5A-MR'!$I78,'IPSL-MC5B-LR'!$I78,MIROC5!$I78,'MIROC-ESM'!$I78,'MIROC-ESM-CHEM'!$I78,'MRI-CGCM3'!$I78,'NorESM1-M'!$I78)</f>
        <v>32.789639225720244</v>
      </c>
      <c r="Y79" s="51">
        <f>STDEV('bcc-csm-1'!$J78,'bcc-csm1-1-m'!$J78,'BNU-ESM'!$J78,CanESM2!$J78,CCSM4!$J78,'CNRM-CM5'!$J78,'CSIRO-Mk3-6-0'!$J78,'GFDL-ESM2M'!$J78,'GFDL-ESM2G'!$J78,'HadGEM2-ES'!$J78,'HadGEM2-CC'!$J78,inmcm4!$J78,'IPSL-CM5A-LR'!$J78,'IPSL-CM5A-MR'!$J78,'IPSL-MC5B-LR'!$J78,MIROC5!$J78,'MIROC-ESM'!$J78,'MIROC-ESM-CHEM'!$J78,'MRI-CGCM3'!$J78,'NorESM1-M'!$J78)</f>
        <v>7.5439486190357244E-2</v>
      </c>
      <c r="Z79" s="10">
        <f>STDEV('bcc-csm-1'!$K78,'bcc-csm1-1-m'!$K78,'BNU-ESM'!$K78,CanESM2!$K78,CCSM4!$K78,'CNRM-CM5'!$K78,'CSIRO-Mk3-6-0'!$K78,'GFDL-ESM2M'!$K78,'GFDL-ESM2G'!$K78,'HadGEM2-ES'!$K78,'HadGEM2-CC'!$K78,inmcm4!$K78,'IPSL-CM5A-LR'!$K78,'IPSL-CM5A-MR'!$K78,'IPSL-MC5B-LR'!$K78,MIROC5!$K78,'MIROC-ESM'!$K78,'MIROC-ESM-CHEM'!$K78,'MRI-CGCM3'!$K78,'NorESM1-M'!$K78)</f>
        <v>125.24602234619195</v>
      </c>
      <c r="AA79" s="10">
        <f>STDEV('bcc-csm-1'!$L78,'bcc-csm1-1-m'!$L78,'BNU-ESM'!$L78,CanESM2!$L78,CCSM4!$L78,'CNRM-CM5'!$L78,'CSIRO-Mk3-6-0'!$L78,'GFDL-ESM2M'!$L78,'GFDL-ESM2G'!$L78,'HadGEM2-ES'!$L78,'HadGEM2-CC'!$L78,inmcm4!$L78,'IPSL-CM5A-LR'!$L78,'IPSL-CM5A-MR'!$L78,'IPSL-MC5B-LR'!$L78,MIROC5!$L78,'MIROC-ESM'!$L78,'MIROC-ESM-CHEM'!$L78,'MRI-CGCM3'!$L78,'NorESM1-M'!$L78)</f>
        <v>59.216686850249367</v>
      </c>
      <c r="AB79" s="51">
        <f>STDEV('bcc-csm-1'!$M78,'bcc-csm1-1-m'!$M78,'BNU-ESM'!$M78,CanESM2!$M78,CCSM4!$M78,'CNRM-CM5'!$M78,'CSIRO-Mk3-6-0'!$M78,'GFDL-ESM2M'!$M78,'GFDL-ESM2G'!$M78,'HadGEM2-ES'!$M78,'HadGEM2-CC'!$M78,inmcm4!$M78,'IPSL-CM5A-LR'!$M78,'IPSL-CM5A-MR'!$M78,'IPSL-MC5B-LR'!$M78,MIROC5!$M78,'MIROC-ESM'!$M78,'MIROC-ESM-CHEM'!$M78,'MRI-CGCM3'!$M78,'NorESM1-M'!$M78)</f>
        <v>0.11469550764643816</v>
      </c>
      <c r="AC79" s="10">
        <f t="shared" ref="AC79:AH79" si="178">E79-(3*W79)</f>
        <v>-31.543226484246702</v>
      </c>
      <c r="AD79" s="10">
        <f t="shared" si="178"/>
        <v>-31.241235990160732</v>
      </c>
      <c r="AE79" s="51">
        <f t="shared" si="178"/>
        <v>-0.13289316877557175</v>
      </c>
      <c r="AF79" s="10">
        <f t="shared" si="178"/>
        <v>-38.242090498575863</v>
      </c>
      <c r="AG79" s="10">
        <f t="shared" si="178"/>
        <v>-48.070605788248116</v>
      </c>
      <c r="AH79" s="54">
        <f t="shared" si="178"/>
        <v>-0.15238928444486446</v>
      </c>
      <c r="AI79" s="10">
        <f t="shared" ref="AI79:AN79" si="179">E79+(3*W79)</f>
        <v>429.89291850024676</v>
      </c>
      <c r="AJ79" s="10">
        <f t="shared" si="179"/>
        <v>165.49659936416074</v>
      </c>
      <c r="AK79" s="54">
        <f t="shared" si="179"/>
        <v>0.31974374836657171</v>
      </c>
      <c r="AL79" s="10">
        <f t="shared" si="179"/>
        <v>713.23404357857589</v>
      </c>
      <c r="AM79" s="10">
        <f t="shared" si="179"/>
        <v>307.22951531324804</v>
      </c>
      <c r="AN79" s="54">
        <f t="shared" si="179"/>
        <v>0.53578376143376449</v>
      </c>
      <c r="AO79" s="10">
        <f>AVERAGE('bcc-csm-1'!$E78,'bcc-csm1-1-m'!$E78,'BNU-ESM'!$E78,CanESM2!$E78,CCSM4!$E78,'CNRM-CM5'!$E78,'CSIRO-Mk3-6-0'!$E78,'GFDL-ESM2M'!$E78,'GFDL-ESM2G'!$E78,'HadGEM2-ES'!$E78,'HadGEM2-CC'!$E78,inmcm4!$E78,'IPSL-CM5A-LR'!$E78,'IPSL-CM5A-MR'!$E78,'IPSL-MC5B-LR'!$E78,MIROC5!$E78,'MIROC-ESM'!$E78,'MIROC-ESM-CHEM'!$E78,'MRI-CGCM3'!$E78,'NorESM1-M'!$E78)</f>
        <v>1729.3499935499999</v>
      </c>
      <c r="AP79" s="10">
        <f>AVERAGE('bcc-csm-1'!$F78,'bcc-csm1-1-m'!$F78,'BNU-ESM'!$F78,CanESM2!$F78,CCSM4!$F78,'CNRM-CM5'!$F78,'CSIRO-Mk3-6-0'!$F78,'GFDL-ESM2M'!$F78,'GFDL-ESM2G'!$F78,'HadGEM2-ES'!$F78,'HadGEM2-CC'!$F78,inmcm4!$F78,'IPSL-CM5A-LR'!$F78,'IPSL-CM5A-MR'!$F78,'IPSL-MC5B-LR'!$F78,MIROC5!$F78,'MIROC-ESM'!$F78,'MIROC-ESM-CHEM'!$F78,'MRI-CGCM3'!$F78,'NorESM1-M'!$F78)</f>
        <v>126.00868901800001</v>
      </c>
      <c r="AQ79" s="17">
        <f>AVERAGE('bcc-csm-1'!$G78,'bcc-csm1-1-m'!$G78,'BNU-ESM'!$G78,CanESM2!$G78,CCSM4!$G78,'CNRM-CM5'!$G78,'CSIRO-Mk3-6-0'!$G78,'GFDL-ESM2M'!$G78,'GFDL-ESM2G'!$G78,'HadGEM2-ES'!$G78,'HadGEM2-CC'!$G78,inmcm4!$G78,'IPSL-CM5A-LR'!$G78,'IPSL-CM5A-MR'!$G78,'IPSL-MC5B-LR'!$G78,MIROC5!$G78,'MIROC-ESM'!$G78,'MIROC-ESM-CHEM'!$G78,'MRI-CGCM3'!$G78,'NorESM1-M'!$G78)</f>
        <v>0.88185598972000001</v>
      </c>
      <c r="AR79" s="58">
        <f t="shared" si="152"/>
        <v>0.11517324240371669</v>
      </c>
      <c r="AS79" s="56">
        <f t="shared" si="153"/>
        <v>0.53272264166966288</v>
      </c>
      <c r="AT79" s="60">
        <f t="shared" si="154"/>
        <v>0.10594166268027919</v>
      </c>
      <c r="AU79" s="56">
        <f t="shared" si="155"/>
        <v>0.1951577053799215</v>
      </c>
      <c r="AV79" s="56">
        <f t="shared" si="156"/>
        <v>1.0283374565065897</v>
      </c>
      <c r="AW79" s="60">
        <f t="shared" si="157"/>
        <v>0.21737930084856169</v>
      </c>
    </row>
    <row r="80" spans="1:49" ht="12.75" x14ac:dyDescent="0.35">
      <c r="A80" s="7" t="str">
        <f>IF(AND(B80='bcc-csm-1'!C79, B80='bcc-csm1-1-m'!C79,B80='BNU-ESM'!C79, B80=CanESM2!C79, B80=CCSM4!C79, B80='CNRM-CM5'!C79, B80='CSIRO-Mk3-6-0'!C79, B80='GFDL-ESM2M'!C79, B80='GFDL-ESM2G'!C79, B80='HadGEM2-ES'!C79, B80='HadGEM2-CC'!C79, B80=inmcm4!C79, B80='IPSL-CM5A-LR'!C79, B80='IPSL-CM5A-MR'!C79, B80='IPSL-MC5B-LR'!C79, B80=MIROC5!C79, B80='MIROC-ESM'!C79, B80='MIROC-ESM-CHEM'!C79, B80='MRI-CGCM3'!C79, B80='NorESM1-M'!C79), "Yes", "No")</f>
        <v>Yes</v>
      </c>
      <c r="B80" s="7">
        <v>27151</v>
      </c>
      <c r="C80" s="7" t="str">
        <f>VLOOKUP(B80, 'County name'!$A$2:$B$89, 2, FALSE)</f>
        <v>Swift</v>
      </c>
      <c r="D80" s="8" t="s">
        <v>97</v>
      </c>
      <c r="E80" s="10">
        <f>AVERAGE('bcc-csm-1'!$H79,'bcc-csm1-1-m'!$H79,'BNU-ESM'!$H79,CanESM2!$H79,CCSM4!$H79,'CNRM-CM5'!$H79,'CSIRO-Mk3-6-0'!$H79,'GFDL-ESM2M'!$H79,'GFDL-ESM2G'!$H79,'HadGEM2-ES'!$H79,'HadGEM2-CC'!$H79,inmcm4!$H79,'IPSL-CM5A-LR'!$H79,'IPSL-CM5A-MR'!$H79,'IPSL-MC5B-LR'!$H79,MIROC5!$H79,'MIROC-ESM'!$H79,'MIROC-ESM-CHEM'!$H79,'MRI-CGCM3'!$H79,'NorESM1-M'!$H79)</f>
        <v>203.1972971365</v>
      </c>
      <c r="F80" s="10">
        <f>AVERAGE('bcc-csm-1'!$I79,'bcc-csm1-1-m'!$I79,'BNU-ESM'!$I79,CanESM2!$I79,CCSM4!$I79,'CNRM-CM5'!$I79,'CSIRO-Mk3-6-0'!$I79,'GFDL-ESM2M'!$I79,'GFDL-ESM2G'!$I79,'HadGEM2-ES'!$I79,'HadGEM2-CC'!$I79,inmcm4!$I79,'IPSL-CM5A-LR'!$I79,'IPSL-CM5A-MR'!$I79,'IPSL-MC5B-LR'!$I79,MIROC5!$I79,'MIROC-ESM'!$I79,'MIROC-ESM-CHEM'!$I79,'MRI-CGCM3'!$I79,'NorESM1-M'!$I79)</f>
        <v>74.304807268499999</v>
      </c>
      <c r="G80" s="51">
        <f>AVERAGE('bcc-csm-1'!$J79,'bcc-csm1-1-m'!$J79,'BNU-ESM'!$J79,CanESM2!$J79,CCSM4!$J79,'CNRM-CM5'!$J79,'CSIRO-Mk3-6-0'!$J79,'GFDL-ESM2M'!$J79,'GFDL-ESM2G'!$J79,'HadGEM2-ES'!$J79,'HadGEM2-CC'!$J79,inmcm4!$J79,'IPSL-CM5A-LR'!$J79,'IPSL-CM5A-MR'!$J79,'IPSL-MC5B-LR'!$J79,MIROC5!$J79,'MIROC-ESM'!$J79,'MIROC-ESM-CHEM'!$J79,'MRI-CGCM3'!$J79,'NorESM1-M'!$J79)</f>
        <v>9.9986831351999983E-2</v>
      </c>
      <c r="H80" s="10">
        <f>AVERAGE('bcc-csm-1'!$K79,'bcc-csm1-1-m'!$K79,'BNU-ESM'!$K79,CanESM2!$K79,CCSM4!$K79,'CNRM-CM5'!$K79,'CSIRO-Mk3-6-0'!$K79,'GFDL-ESM2M'!$K79,'GFDL-ESM2G'!$K79,'HadGEM2-ES'!$K79,'HadGEM2-CC'!$K79,inmcm4!$K79,'IPSL-CM5A-LR'!$K79,'IPSL-CM5A-MR'!$K79,'IPSL-MC5B-LR'!$K79,MIROC5!$K79,'MIROC-ESM'!$K79,'MIROC-ESM-CHEM'!$K79,'MRI-CGCM3'!$K79,'NorESM1-M'!$K79)</f>
        <v>341.05919909500005</v>
      </c>
      <c r="I80" s="10">
        <f>AVERAGE('bcc-csm-1'!$L79,'bcc-csm1-1-m'!$L79,'BNU-ESM'!$L79,CanESM2!$L79,CCSM4!$L79,'CNRM-CM5'!$L79,'CSIRO-Mk3-6-0'!$L79,'GFDL-ESM2M'!$L79,'GFDL-ESM2G'!$L79,'HadGEM2-ES'!$L79,'HadGEM2-CC'!$L79,inmcm4!$L79,'IPSL-CM5A-LR'!$L79,'IPSL-CM5A-MR'!$L79,'IPSL-MC5B-LR'!$L79,MIROC5!$L79,'MIROC-ESM'!$L79,'MIROC-ESM-CHEM'!$L79,'MRI-CGCM3'!$L79,'NorESM1-M'!$L79)</f>
        <v>141.03354589200001</v>
      </c>
      <c r="J80" s="51">
        <f>AVERAGE('bcc-csm-1'!$M79,'bcc-csm1-1-m'!$M79,'BNU-ESM'!$M79,CanESM2!$M79,CCSM4!$M79,'CNRM-CM5'!$M79,'CSIRO-Mk3-6-0'!$M79,'GFDL-ESM2M'!$M79,'GFDL-ESM2G'!$M79,'HadGEM2-ES'!$M79,'HadGEM2-CC'!$M79,inmcm4!$M79,'IPSL-CM5A-LR'!$M79,'IPSL-CM5A-MR'!$M79,'IPSL-MC5B-LR'!$M79,MIROC5!$M79,'MIROC-ESM'!$M79,'MIROC-ESM-CHEM'!$M79,'MRI-CGCM3'!$M79,'NorESM1-M'!$M79)</f>
        <v>0.1999974619855</v>
      </c>
      <c r="K80" s="10">
        <f>MIN('bcc-csm-1'!$H79,'bcc-csm1-1-m'!$H79,'BNU-ESM'!$H79,CanESM2!$H79,CCSM4!$H79,'CNRM-CM5'!$H79,'CSIRO-Mk3-6-0'!$H79,'GFDL-ESM2M'!$H79,'GFDL-ESM2G'!$H79,'HadGEM2-ES'!$H79,'HadGEM2-CC'!$H79,inmcm4!$H79,'IPSL-CM5A-LR'!$H79,'IPSL-CM5A-MR'!$H79,'IPSL-MC5B-LR'!$H79,MIROC5!$H79,'MIROC-ESM'!$H79,'MIROC-ESM-CHEM'!$H79,'MRI-CGCM3'!$H79,'NorESM1-M'!$H79)</f>
        <v>26.43559445</v>
      </c>
      <c r="L80" s="10">
        <f>MIN('bcc-csm-1'!$I79,'bcc-csm1-1-m'!$I79,'BNU-ESM'!$I79,CanESM2!$I79,CCSM4!$I79,'CNRM-CM5'!$I79,'CSIRO-Mk3-6-0'!$I79,'GFDL-ESM2M'!$I79,'GFDL-ESM2G'!$I79,'HadGEM2-ES'!$I79,'HadGEM2-CC'!$I79,inmcm4!$I79,'IPSL-CM5A-LR'!$I79,'IPSL-CM5A-MR'!$I79,'IPSL-MC5B-LR'!$I79,MIROC5!$I79,'MIROC-ESM'!$I79,'MIROC-ESM-CHEM'!$I79,'MRI-CGCM3'!$I79,'NorESM1-M'!$I79)</f>
        <v>-14.825484940000001</v>
      </c>
      <c r="M80" s="51">
        <f>MIN('bcc-csm-1'!$J79,'bcc-csm1-1-m'!$J79,'BNU-ESM'!$J79,CanESM2!$J79,CCSM4!$J79,'CNRM-CM5'!$J79,'CSIRO-Mk3-6-0'!$J79,'GFDL-ESM2M'!$J79,'GFDL-ESM2G'!$J79,'HadGEM2-ES'!$J79,'HadGEM2-CC'!$J79,inmcm4!$J79,'IPSL-CM5A-LR'!$J79,'IPSL-CM5A-MR'!$J79,'IPSL-MC5B-LR'!$J79,MIROC5!$J79,'MIROC-ESM'!$J79,'MIROC-ESM-CHEM'!$J79,'MRI-CGCM3'!$J79,'NorESM1-M'!$J79)</f>
        <v>-7.9929979129999995E-2</v>
      </c>
      <c r="N80" s="10">
        <f>MIN('bcc-csm-1'!$K79,'bcc-csm1-1-m'!$K79,'BNU-ESM'!$K79,CanESM2!$K79,CCSM4!$K79,'CNRM-CM5'!$K79,'CSIRO-Mk3-6-0'!$K79,'GFDL-ESM2M'!$K79,'GFDL-ESM2G'!$K79,'HadGEM2-ES'!$K79,'HadGEM2-CC'!$K79,inmcm4!$K79,'IPSL-CM5A-LR'!$K79,'IPSL-CM5A-MR'!$K79,'IPSL-MC5B-LR'!$K79,MIROC5!$K79,'MIROC-ESM'!$K79,'MIROC-ESM-CHEM'!$K79,'MRI-CGCM3'!$K79,'NorESM1-M'!$K79)</f>
        <v>112.5267166</v>
      </c>
      <c r="O80" s="10">
        <f>MIN('bcc-csm-1'!$L79,'bcc-csm1-1-m'!$L79,'BNU-ESM'!$L79,CanESM2!$L79,CCSM4!$L79,'CNRM-CM5'!$L79,'CSIRO-Mk3-6-0'!$L79,'GFDL-ESM2M'!$L79,'GFDL-ESM2G'!$L79,'HadGEM2-ES'!$L79,'HadGEM2-CC'!$L79,inmcm4!$L79,'IPSL-CM5A-LR'!$L79,'IPSL-CM5A-MR'!$L79,'IPSL-MC5B-LR'!$L79,MIROC5!$L79,'MIROC-ESM'!$L79,'MIROC-ESM-CHEM'!$L79,'MRI-CGCM3'!$L79,'NorESM1-M'!$L79)</f>
        <v>31.900504489999999</v>
      </c>
      <c r="P80" s="51">
        <f>MIN('bcc-csm-1'!$M79,'bcc-csm1-1-m'!$M79,'BNU-ESM'!$M79,CanESM2!$M79,CCSM4!$M79,'CNRM-CM5'!$M79,'CSIRO-Mk3-6-0'!$M79,'GFDL-ESM2M'!$M79,'GFDL-ESM2G'!$M79,'HadGEM2-ES'!$M79,'HadGEM2-CC'!$M79,inmcm4!$M79,'IPSL-CM5A-LR'!$M79,'IPSL-CM5A-MR'!$M79,'IPSL-MC5B-LR'!$M79,MIROC5!$M79,'MIROC-ESM'!$M79,'MIROC-ESM-CHEM'!$M79,'MRI-CGCM3'!$M79,'NorESM1-M'!$M79)</f>
        <v>1.239224092E-2</v>
      </c>
      <c r="Q80" s="10">
        <f>MAX('bcc-csm-1'!$H79,'bcc-csm1-1-m'!$H79,'BNU-ESM'!$H79,CanESM2!$H79,CCSM4!$H79,'CNRM-CM5'!$H79,'CSIRO-Mk3-6-0'!$H79,'GFDL-ESM2M'!$H79,'GFDL-ESM2G'!$H79,'HadGEM2-ES'!$H79,'HadGEM2-CC'!$H79,inmcm4!$H79,'IPSL-CM5A-LR'!$H79,'IPSL-CM5A-MR'!$H79,'IPSL-MC5B-LR'!$H79,MIROC5!$H79,'MIROC-ESM'!$H79,'MIROC-ESM-CHEM'!$H79,'MRI-CGCM3'!$H79,'NorESM1-M'!$H79)</f>
        <v>337.80317020000001</v>
      </c>
      <c r="R80" s="10">
        <f>MAX('bcc-csm-1'!$I79,'bcc-csm1-1-m'!$I79,'BNU-ESM'!$I79,CanESM2!$I79,CCSM4!$I79,'CNRM-CM5'!$I79,'CSIRO-Mk3-6-0'!$I79,'GFDL-ESM2M'!$I79,'GFDL-ESM2G'!$I79,'HadGEM2-ES'!$I79,'HadGEM2-CC'!$I79,inmcm4!$I79,'IPSL-CM5A-LR'!$I79,'IPSL-CM5A-MR'!$I79,'IPSL-MC5B-LR'!$I79,MIROC5!$I79,'MIROC-ESM'!$I79,'MIROC-ESM-CHEM'!$I79,'MRI-CGCM3'!$I79,'NorESM1-M'!$I79)</f>
        <v>135.7852025</v>
      </c>
      <c r="S80" s="51">
        <f>MAX('bcc-csm-1'!$J79,'bcc-csm1-1-m'!$J79,'BNU-ESM'!$J79,CanESM2!$J79,CCSM4!$J79,'CNRM-CM5'!$J79,'CSIRO-Mk3-6-0'!$J79,'GFDL-ESM2M'!$J79,'GFDL-ESM2G'!$J79,'HadGEM2-ES'!$J79,'HadGEM2-CC'!$J79,inmcm4!$J79,'IPSL-CM5A-LR'!$J79,'IPSL-CM5A-MR'!$J79,'IPSL-MC5B-LR'!$J79,MIROC5!$J79,'MIROC-ESM'!$J79,'MIROC-ESM-CHEM'!$J79,'MRI-CGCM3'!$J79,'NorESM1-M'!$J79)</f>
        <v>0.24657969869999999</v>
      </c>
      <c r="T80" s="10">
        <f>MAX('bcc-csm-1'!$K79,'bcc-csm1-1-m'!$K79,'BNU-ESM'!$K79,CanESM2!$K79,CCSM4!$K79,'CNRM-CM5'!$K79,'CSIRO-Mk3-6-0'!$K79,'GFDL-ESM2M'!$K79,'GFDL-ESM2G'!$K79,'HadGEM2-ES'!$K79,'HadGEM2-CC'!$K79,inmcm4!$K79,'IPSL-CM5A-LR'!$K79,'IPSL-CM5A-MR'!$K79,'IPSL-MC5B-LR'!$K79,MIROC5!$K79,'MIROC-ESM'!$K79,'MIROC-ESM-CHEM'!$K79,'MRI-CGCM3'!$K79,'NorESM1-M'!$K79)</f>
        <v>521.12761539999997</v>
      </c>
      <c r="U80" s="10">
        <f>MAX('bcc-csm-1'!$L79,'bcc-csm1-1-m'!$L79,'BNU-ESM'!$L79,CanESM2!$L79,CCSM4!$L79,'CNRM-CM5'!$L79,'CSIRO-Mk3-6-0'!$L79,'GFDL-ESM2M'!$L79,'GFDL-ESM2G'!$L79,'HadGEM2-ES'!$L79,'HadGEM2-CC'!$L79,inmcm4!$L79,'IPSL-CM5A-LR'!$L79,'IPSL-CM5A-MR'!$L79,'IPSL-MC5B-LR'!$L79,MIROC5!$L79,'MIROC-ESM'!$L79,'MIROC-ESM-CHEM'!$L79,'MRI-CGCM3'!$L79,'NorESM1-M'!$L79)</f>
        <v>226.0131355</v>
      </c>
      <c r="V80" s="51">
        <f>MAX('bcc-csm-1'!$M79,'bcc-csm1-1-m'!$M79,'BNU-ESM'!$M79,CanESM2!$M79,CCSM4!$M79,'CNRM-CM5'!$M79,'CSIRO-Mk3-6-0'!$M79,'GFDL-ESM2M'!$M79,'GFDL-ESM2G'!$M79,'HadGEM2-ES'!$M79,'HadGEM2-CC'!$M79,inmcm4!$M79,'IPSL-CM5A-LR'!$M79,'IPSL-CM5A-MR'!$M79,'IPSL-MC5B-LR'!$M79,MIROC5!$M79,'MIROC-ESM'!$M79,'MIROC-ESM-CHEM'!$M79,'MRI-CGCM3'!$M79,'NorESM1-M'!$M79)</f>
        <v>0.38956882920000002</v>
      </c>
      <c r="W80" s="10">
        <f>STDEV('bcc-csm-1'!$H79,'bcc-csm1-1-m'!$H79,'BNU-ESM'!$H79,CanESM2!$H79,CCSM4!$H79,'CNRM-CM5'!$H79,'CSIRO-Mk3-6-0'!$H79,'GFDL-ESM2M'!$H79,'GFDL-ESM2G'!$H79,'HadGEM2-ES'!$H79,'HadGEM2-CC'!$H79,inmcm4!$H79,'IPSL-CM5A-LR'!$H79,'IPSL-CM5A-MR'!$H79,'IPSL-MC5B-LR'!$H79,MIROC5!$H79,'MIROC-ESM'!$H79,'MIROC-ESM-CHEM'!$H79,'MRI-CGCM3'!$H79,'NorESM1-M'!$H79)</f>
        <v>76.020823818674245</v>
      </c>
      <c r="X80" s="10">
        <f>STDEV('bcc-csm-1'!$I79,'bcc-csm1-1-m'!$I79,'BNU-ESM'!$I79,CanESM2!$I79,CCSM4!$I79,'CNRM-CM5'!$I79,'CSIRO-Mk3-6-0'!$I79,'GFDL-ESM2M'!$I79,'GFDL-ESM2G'!$I79,'HadGEM2-ES'!$I79,'HadGEM2-CC'!$I79,inmcm4!$I79,'IPSL-CM5A-LR'!$I79,'IPSL-CM5A-MR'!$I79,'IPSL-MC5B-LR'!$I79,MIROC5!$I79,'MIROC-ESM'!$I79,'MIROC-ESM-CHEM'!$I79,'MRI-CGCM3'!$I79,'NorESM1-M'!$I79)</f>
        <v>35.623466135049384</v>
      </c>
      <c r="Y80" s="51">
        <f>STDEV('bcc-csm-1'!$J79,'bcc-csm1-1-m'!$J79,'BNU-ESM'!$J79,CanESM2!$J79,CCSM4!$J79,'CNRM-CM5'!$J79,'CSIRO-Mk3-6-0'!$J79,'GFDL-ESM2M'!$J79,'GFDL-ESM2G'!$J79,'HadGEM2-ES'!$J79,'HadGEM2-CC'!$J79,inmcm4!$J79,'IPSL-CM5A-LR'!$J79,'IPSL-CM5A-MR'!$J79,'IPSL-MC5B-LR'!$J79,MIROC5!$J79,'MIROC-ESM'!$J79,'MIROC-ESM-CHEM'!$J79,'MRI-CGCM3'!$J79,'NorESM1-M'!$J79)</f>
        <v>7.604523599147435E-2</v>
      </c>
      <c r="Z80" s="10">
        <f>STDEV('bcc-csm-1'!$K79,'bcc-csm1-1-m'!$K79,'BNU-ESM'!$K79,CanESM2!$K79,CCSM4!$K79,'CNRM-CM5'!$K79,'CSIRO-Mk3-6-0'!$K79,'GFDL-ESM2M'!$K79,'GFDL-ESM2G'!$K79,'HadGEM2-ES'!$K79,'HadGEM2-CC'!$K79,inmcm4!$K79,'IPSL-CM5A-LR'!$K79,'IPSL-CM5A-MR'!$K79,'IPSL-MC5B-LR'!$K79,MIROC5!$K79,'MIROC-ESM'!$K79,'MIROC-ESM-CHEM'!$K79,'MRI-CGCM3'!$K79,'NorESM1-M'!$K79)</f>
        <v>125.33128459373397</v>
      </c>
      <c r="AA80" s="10">
        <f>STDEV('bcc-csm-1'!$L79,'bcc-csm1-1-m'!$L79,'BNU-ESM'!$L79,CanESM2!$L79,CCSM4!$L79,'CNRM-CM5'!$L79,'CSIRO-Mk3-6-0'!$L79,'GFDL-ESM2M'!$L79,'GFDL-ESM2G'!$L79,'HadGEM2-ES'!$L79,'HadGEM2-CC'!$L79,inmcm4!$L79,'IPSL-CM5A-LR'!$L79,'IPSL-CM5A-MR'!$L79,'IPSL-MC5B-LR'!$L79,MIROC5!$L79,'MIROC-ESM'!$L79,'MIROC-ESM-CHEM'!$L79,'MRI-CGCM3'!$L79,'NorESM1-M'!$L79)</f>
        <v>63.057929551003838</v>
      </c>
      <c r="AB80" s="51">
        <f>STDEV('bcc-csm-1'!$M79,'bcc-csm1-1-m'!$M79,'BNU-ESM'!$M79,CanESM2!$M79,CCSM4!$M79,'CNRM-CM5'!$M79,'CSIRO-Mk3-6-0'!$M79,'GFDL-ESM2M'!$M79,'GFDL-ESM2G'!$M79,'HadGEM2-ES'!$M79,'HadGEM2-CC'!$M79,inmcm4!$M79,'IPSL-CM5A-LR'!$M79,'IPSL-CM5A-MR'!$M79,'IPSL-MC5B-LR'!$M79,MIROC5!$M79,'MIROC-ESM'!$M79,'MIROC-ESM-CHEM'!$M79,'MRI-CGCM3'!$M79,'NorESM1-M'!$M79)</f>
        <v>0.11629689832725239</v>
      </c>
      <c r="AC80" s="10">
        <f t="shared" ref="AC80:AH80" si="180">E80-(3*W80)</f>
        <v>-24.865174319522737</v>
      </c>
      <c r="AD80" s="10">
        <f t="shared" si="180"/>
        <v>-32.565591136648152</v>
      </c>
      <c r="AE80" s="51">
        <f t="shared" si="180"/>
        <v>-0.12814887662242308</v>
      </c>
      <c r="AF80" s="10">
        <f t="shared" si="180"/>
        <v>-34.934654686201839</v>
      </c>
      <c r="AG80" s="10">
        <f t="shared" si="180"/>
        <v>-48.140242761011507</v>
      </c>
      <c r="AH80" s="54">
        <f t="shared" si="180"/>
        <v>-0.14889323299625717</v>
      </c>
      <c r="AI80" s="10">
        <f t="shared" ref="AI80:AN80" si="181">E80+(3*W80)</f>
        <v>431.25976859252273</v>
      </c>
      <c r="AJ80" s="10">
        <f t="shared" si="181"/>
        <v>181.17520567364815</v>
      </c>
      <c r="AK80" s="54">
        <f t="shared" si="181"/>
        <v>0.32812253932642305</v>
      </c>
      <c r="AL80" s="10">
        <f t="shared" si="181"/>
        <v>717.05305287620195</v>
      </c>
      <c r="AM80" s="10">
        <f t="shared" si="181"/>
        <v>330.20733454501152</v>
      </c>
      <c r="AN80" s="54">
        <f t="shared" si="181"/>
        <v>0.54888815696725723</v>
      </c>
      <c r="AO80" s="10">
        <f>AVERAGE('bcc-csm-1'!$E79,'bcc-csm1-1-m'!$E79,'BNU-ESM'!$E79,CanESM2!$E79,CCSM4!$E79,'CNRM-CM5'!$E79,'CSIRO-Mk3-6-0'!$E79,'GFDL-ESM2M'!$E79,'GFDL-ESM2G'!$E79,'HadGEM2-ES'!$E79,'HadGEM2-CC'!$E79,inmcm4!$E79,'IPSL-CM5A-LR'!$E79,'IPSL-CM5A-MR'!$E79,'IPSL-MC5B-LR'!$E79,MIROC5!$E79,'MIROC-ESM'!$E79,'MIROC-ESM-CHEM'!$E79,'MRI-CGCM3'!$E79,'NorESM1-M'!$E79)</f>
        <v>1800.5136985999998</v>
      </c>
      <c r="AP80" s="10">
        <f>AVERAGE('bcc-csm-1'!$F79,'bcc-csm1-1-m'!$F79,'BNU-ESM'!$F79,CanESM2!$F79,CCSM4!$F79,'CNRM-CM5'!$F79,'CSIRO-Mk3-6-0'!$F79,'GFDL-ESM2M'!$F79,'GFDL-ESM2G'!$F79,'HadGEM2-ES'!$F79,'HadGEM2-CC'!$F79,inmcm4!$F79,'IPSL-CM5A-LR'!$F79,'IPSL-CM5A-MR'!$F79,'IPSL-MC5B-LR'!$F79,MIROC5!$F79,'MIROC-ESM'!$F79,'MIROC-ESM-CHEM'!$F79,'MRI-CGCM3'!$F79,'NorESM1-M'!$F79)</f>
        <v>141.88662943499997</v>
      </c>
      <c r="AQ80" s="17">
        <f>AVERAGE('bcc-csm-1'!$G79,'bcc-csm1-1-m'!$G79,'BNU-ESM'!$G79,CanESM2!$G79,CCSM4!$G79,'CNRM-CM5'!$G79,'CSIRO-Mk3-6-0'!$G79,'GFDL-ESM2M'!$G79,'GFDL-ESM2G'!$G79,'HadGEM2-ES'!$G79,'HadGEM2-CC'!$G79,inmcm4!$G79,'IPSL-CM5A-LR'!$G79,'IPSL-CM5A-MR'!$G79,'IPSL-MC5B-LR'!$G79,MIROC5!$G79,'MIROC-ESM'!$G79,'MIROC-ESM-CHEM'!$G79,'MRI-CGCM3'!$G79,'NorESM1-M'!$G79)</f>
        <v>0.94087505174999997</v>
      </c>
      <c r="AR80" s="58">
        <f t="shared" si="152"/>
        <v>0.11285517977147148</v>
      </c>
      <c r="AS80" s="56">
        <f t="shared" si="153"/>
        <v>0.52369139759246974</v>
      </c>
      <c r="AT80" s="60">
        <f t="shared" si="154"/>
        <v>0.10627004209116547</v>
      </c>
      <c r="AU80" s="56">
        <f t="shared" si="155"/>
        <v>0.1894232736802795</v>
      </c>
      <c r="AV80" s="56">
        <f t="shared" si="156"/>
        <v>0.99398756918536302</v>
      </c>
      <c r="AW80" s="60">
        <f t="shared" si="157"/>
        <v>0.21256537901978653</v>
      </c>
    </row>
    <row r="81" spans="1:49" ht="12.75" x14ac:dyDescent="0.35">
      <c r="A81" s="7" t="str">
        <f>IF(AND(B81='bcc-csm-1'!C80, B81='bcc-csm1-1-m'!C80,B81='BNU-ESM'!C80, B81=CanESM2!C80, B81=CCSM4!C80, B81='CNRM-CM5'!C80, B81='CSIRO-Mk3-6-0'!C80, B81='GFDL-ESM2M'!C80, B81='GFDL-ESM2G'!C80, B81='HadGEM2-ES'!C80, B81='HadGEM2-CC'!C80, B81=inmcm4!C80, B81='IPSL-CM5A-LR'!C80, B81='IPSL-CM5A-MR'!C80, B81='IPSL-MC5B-LR'!C80, B81=MIROC5!C80, B81='MIROC-ESM'!C80, B81='MIROC-ESM-CHEM'!C80, B81='MRI-CGCM3'!C80, B81='NorESM1-M'!C80), "Yes", "No")</f>
        <v>Yes</v>
      </c>
      <c r="B81" s="7">
        <v>27153</v>
      </c>
      <c r="C81" s="7" t="str">
        <f>VLOOKUP(B81, 'County name'!$A$2:$B$89, 2, FALSE)</f>
        <v>Todd</v>
      </c>
      <c r="D81" s="8" t="s">
        <v>97</v>
      </c>
      <c r="E81" s="10">
        <f>AVERAGE('bcc-csm-1'!$H80,'bcc-csm1-1-m'!$H80,'BNU-ESM'!$H80,CanESM2!$H80,CCSM4!$H80,'CNRM-CM5'!$H80,'CSIRO-Mk3-6-0'!$H80,'GFDL-ESM2M'!$H80,'GFDL-ESM2G'!$H80,'HadGEM2-ES'!$H80,'HadGEM2-CC'!$H80,inmcm4!$H80,'IPSL-CM5A-LR'!$H80,'IPSL-CM5A-MR'!$H80,'IPSL-MC5B-LR'!$H80,MIROC5!$H80,'MIROC-ESM'!$H80,'MIROC-ESM-CHEM'!$H80,'MRI-CGCM3'!$H80,'NorESM1-M'!$H80)</f>
        <v>197.3024904685</v>
      </c>
      <c r="F81" s="10">
        <f>AVERAGE('bcc-csm-1'!$I80,'bcc-csm1-1-m'!$I80,'BNU-ESM'!$I80,CanESM2!$I80,CCSM4!$I80,'CNRM-CM5'!$I80,'CSIRO-Mk3-6-0'!$I80,'GFDL-ESM2M'!$I80,'GFDL-ESM2G'!$I80,'HadGEM2-ES'!$I80,'HadGEM2-CC'!$I80,inmcm4!$I80,'IPSL-CM5A-LR'!$I80,'IPSL-CM5A-MR'!$I80,'IPSL-MC5B-LR'!$I80,MIROC5!$I80,'MIROC-ESM'!$I80,'MIROC-ESM-CHEM'!$I80,'MRI-CGCM3'!$I80,'NorESM1-M'!$I80)</f>
        <v>59.643184920500019</v>
      </c>
      <c r="G81" s="51">
        <f>AVERAGE('bcc-csm-1'!$J80,'bcc-csm1-1-m'!$J80,'BNU-ESM'!$J80,CanESM2!$J80,CCSM4!$J80,'CNRM-CM5'!$J80,'CSIRO-Mk3-6-0'!$J80,'GFDL-ESM2M'!$J80,'GFDL-ESM2G'!$J80,'HadGEM2-ES'!$J80,'HadGEM2-CC'!$J80,inmcm4!$J80,'IPSL-CM5A-LR'!$J80,'IPSL-CM5A-MR'!$J80,'IPSL-MC5B-LR'!$J80,MIROC5!$J80,'MIROC-ESM'!$J80,'MIROC-ESM-CHEM'!$J80,'MRI-CGCM3'!$J80,'NorESM1-M'!$J80)</f>
        <v>8.721938895249999E-2</v>
      </c>
      <c r="H81" s="10">
        <f>AVERAGE('bcc-csm-1'!$K80,'bcc-csm1-1-m'!$K80,'BNU-ESM'!$K80,CanESM2!$K80,CCSM4!$K80,'CNRM-CM5'!$K80,'CSIRO-Mk3-6-0'!$K80,'GFDL-ESM2M'!$K80,'GFDL-ESM2G'!$K80,'HadGEM2-ES'!$K80,'HadGEM2-CC'!$K80,inmcm4!$K80,'IPSL-CM5A-LR'!$K80,'IPSL-CM5A-MR'!$K80,'IPSL-MC5B-LR'!$K80,MIROC5!$K80,'MIROC-ESM'!$K80,'MIROC-ESM-CHEM'!$K80,'MRI-CGCM3'!$K80,'NorESM1-M'!$K80)</f>
        <v>327.60262428499993</v>
      </c>
      <c r="I81" s="10">
        <f>AVERAGE('bcc-csm-1'!$L80,'bcc-csm1-1-m'!$L80,'BNU-ESM'!$L80,CanESM2!$L80,CCSM4!$L80,'CNRM-CM5'!$L80,'CSIRO-Mk3-6-0'!$L80,'GFDL-ESM2M'!$L80,'GFDL-ESM2G'!$L80,'HadGEM2-ES'!$L80,'HadGEM2-CC'!$L80,inmcm4!$L80,'IPSL-CM5A-LR'!$L80,'IPSL-CM5A-MR'!$L80,'IPSL-MC5B-LR'!$L80,MIROC5!$L80,'MIROC-ESM'!$L80,'MIROC-ESM-CHEM'!$L80,'MRI-CGCM3'!$L80,'NorESM1-M'!$L80)</f>
        <v>111.94946993400001</v>
      </c>
      <c r="J81" s="51">
        <f>AVERAGE('bcc-csm-1'!$M80,'bcc-csm1-1-m'!$M80,'BNU-ESM'!$M80,CanESM2!$M80,CCSM4!$M80,'CNRM-CM5'!$M80,'CSIRO-Mk3-6-0'!$M80,'GFDL-ESM2M'!$M80,'GFDL-ESM2G'!$M80,'HadGEM2-ES'!$M80,'HadGEM2-CC'!$M80,inmcm4!$M80,'IPSL-CM5A-LR'!$M80,'IPSL-CM5A-MR'!$M80,'IPSL-MC5B-LR'!$M80,MIROC5!$M80,'MIROC-ESM'!$M80,'MIROC-ESM-CHEM'!$M80,'MRI-CGCM3'!$M80,'NorESM1-M'!$M80)</f>
        <v>0.17051310920110002</v>
      </c>
      <c r="K81" s="10">
        <f>MIN('bcc-csm-1'!$H80,'bcc-csm1-1-m'!$H80,'BNU-ESM'!$H80,CanESM2!$H80,CCSM4!$H80,'CNRM-CM5'!$H80,'CSIRO-Mk3-6-0'!$H80,'GFDL-ESM2M'!$H80,'GFDL-ESM2G'!$H80,'HadGEM2-ES'!$H80,'HadGEM2-CC'!$H80,inmcm4!$H80,'IPSL-CM5A-LR'!$H80,'IPSL-CM5A-MR'!$H80,'IPSL-MC5B-LR'!$H80,MIROC5!$H80,'MIROC-ESM'!$H80,'MIROC-ESM-CHEM'!$H80,'MRI-CGCM3'!$H80,'NorESM1-M'!$H80)</f>
        <v>20.123043410000001</v>
      </c>
      <c r="L81" s="10">
        <f>MIN('bcc-csm-1'!$I80,'bcc-csm1-1-m'!$I80,'BNU-ESM'!$I80,CanESM2!$I80,CCSM4!$I80,'CNRM-CM5'!$I80,'CSIRO-Mk3-6-0'!$I80,'GFDL-ESM2M'!$I80,'GFDL-ESM2G'!$I80,'HadGEM2-ES'!$I80,'HadGEM2-CC'!$I80,inmcm4!$I80,'IPSL-CM5A-LR'!$I80,'IPSL-CM5A-MR'!$I80,'IPSL-MC5B-LR'!$I80,MIROC5!$I80,'MIROC-ESM'!$I80,'MIROC-ESM-CHEM'!$I80,'MRI-CGCM3'!$I80,'NorESM1-M'!$I80)</f>
        <v>-13.40934262</v>
      </c>
      <c r="M81" s="51">
        <f>MIN('bcc-csm-1'!$J80,'bcc-csm1-1-m'!$J80,'BNU-ESM'!$J80,CanESM2!$J80,CCSM4!$J80,'CNRM-CM5'!$J80,'CSIRO-Mk3-6-0'!$J80,'GFDL-ESM2M'!$J80,'GFDL-ESM2G'!$J80,'HadGEM2-ES'!$J80,'HadGEM2-CC'!$J80,inmcm4!$J80,'IPSL-CM5A-LR'!$J80,'IPSL-CM5A-MR'!$J80,'IPSL-MC5B-LR'!$J80,MIROC5!$J80,'MIROC-ESM'!$J80,'MIROC-ESM-CHEM'!$J80,'MRI-CGCM3'!$J80,'NorESM1-M'!$J80)</f>
        <v>-8.6217134910000007E-2</v>
      </c>
      <c r="N81" s="10">
        <f>MIN('bcc-csm-1'!$K80,'bcc-csm1-1-m'!$K80,'BNU-ESM'!$K80,CanESM2!$K80,CCSM4!$K80,'CNRM-CM5'!$K80,'CSIRO-Mk3-6-0'!$K80,'GFDL-ESM2M'!$K80,'GFDL-ESM2G'!$K80,'HadGEM2-ES'!$K80,'HadGEM2-CC'!$K80,inmcm4!$K80,'IPSL-CM5A-LR'!$K80,'IPSL-CM5A-MR'!$K80,'IPSL-MC5B-LR'!$K80,MIROC5!$K80,'MIROC-ESM'!$K80,'MIROC-ESM-CHEM'!$K80,'MRI-CGCM3'!$K80,'NorESM1-M'!$K80)</f>
        <v>106.01634180000001</v>
      </c>
      <c r="O81" s="10">
        <f>MIN('bcc-csm-1'!$L80,'bcc-csm1-1-m'!$L80,'BNU-ESM'!$L80,CanESM2!$L80,CCSM4!$L80,'CNRM-CM5'!$L80,'CSIRO-Mk3-6-0'!$L80,'GFDL-ESM2M'!$L80,'GFDL-ESM2G'!$L80,'HadGEM2-ES'!$L80,'HadGEM2-CC'!$L80,inmcm4!$L80,'IPSL-CM5A-LR'!$L80,'IPSL-CM5A-MR'!$L80,'IPSL-MC5B-LR'!$L80,MIROC5!$L80,'MIROC-ESM'!$L80,'MIROC-ESM-CHEM'!$L80,'MRI-CGCM3'!$L80,'NorESM1-M'!$L80)</f>
        <v>18.277344750000001</v>
      </c>
      <c r="P81" s="51">
        <f>MIN('bcc-csm-1'!$M80,'bcc-csm1-1-m'!$M80,'BNU-ESM'!$M80,CanESM2!$M80,CCSM4!$M80,'CNRM-CM5'!$M80,'CSIRO-Mk3-6-0'!$M80,'GFDL-ESM2M'!$M80,'GFDL-ESM2G'!$M80,'HadGEM2-ES'!$M80,'HadGEM2-CC'!$M80,inmcm4!$M80,'IPSL-CM5A-LR'!$M80,'IPSL-CM5A-MR'!$M80,'IPSL-MC5B-LR'!$M80,MIROC5!$M80,'MIROC-ESM'!$M80,'MIROC-ESM-CHEM'!$M80,'MRI-CGCM3'!$M80,'NorESM1-M'!$M80)</f>
        <v>-5.7268685539999999E-3</v>
      </c>
      <c r="Q81" s="10">
        <f>MAX('bcc-csm-1'!$H80,'bcc-csm1-1-m'!$H80,'BNU-ESM'!$H80,CanESM2!$H80,CCSM4!$H80,'CNRM-CM5'!$H80,'CSIRO-Mk3-6-0'!$H80,'GFDL-ESM2M'!$H80,'GFDL-ESM2G'!$H80,'HadGEM2-ES'!$H80,'HadGEM2-CC'!$H80,inmcm4!$H80,'IPSL-CM5A-LR'!$H80,'IPSL-CM5A-MR'!$H80,'IPSL-MC5B-LR'!$H80,MIROC5!$H80,'MIROC-ESM'!$H80,'MIROC-ESM-CHEM'!$H80,'MRI-CGCM3'!$H80,'NorESM1-M'!$H80)</f>
        <v>326.55684289999999</v>
      </c>
      <c r="R81" s="10">
        <f>MAX('bcc-csm-1'!$I80,'bcc-csm1-1-m'!$I80,'BNU-ESM'!$I80,CanESM2!$I80,CCSM4!$I80,'CNRM-CM5'!$I80,'CSIRO-Mk3-6-0'!$I80,'GFDL-ESM2M'!$I80,'GFDL-ESM2G'!$I80,'HadGEM2-ES'!$I80,'HadGEM2-CC'!$I80,inmcm4!$I80,'IPSL-CM5A-LR'!$I80,'IPSL-CM5A-MR'!$I80,'IPSL-MC5B-LR'!$I80,MIROC5!$I80,'MIROC-ESM'!$I80,'MIROC-ESM-CHEM'!$I80,'MRI-CGCM3'!$I80,'NorESM1-M'!$I80)</f>
        <v>112.4827164</v>
      </c>
      <c r="S81" s="51">
        <f>MAX('bcc-csm-1'!$J80,'bcc-csm1-1-m'!$J80,'BNU-ESM'!$J80,CanESM2!$J80,CCSM4!$J80,'CNRM-CM5'!$J80,'CSIRO-Mk3-6-0'!$J80,'GFDL-ESM2M'!$J80,'GFDL-ESM2G'!$J80,'HadGEM2-ES'!$J80,'HadGEM2-CC'!$J80,inmcm4!$J80,'IPSL-CM5A-LR'!$J80,'IPSL-CM5A-MR'!$J80,'IPSL-MC5B-LR'!$J80,MIROC5!$J80,'MIROC-ESM'!$J80,'MIROC-ESM-CHEM'!$J80,'MRI-CGCM3'!$J80,'NorESM1-M'!$J80)</f>
        <v>0.2231365662</v>
      </c>
      <c r="T81" s="10">
        <f>MAX('bcc-csm-1'!$K80,'bcc-csm1-1-m'!$K80,'BNU-ESM'!$K80,CanESM2!$K80,CCSM4!$K80,'CNRM-CM5'!$K80,'CSIRO-Mk3-6-0'!$K80,'GFDL-ESM2M'!$K80,'GFDL-ESM2G'!$K80,'HadGEM2-ES'!$K80,'HadGEM2-CC'!$K80,inmcm4!$K80,'IPSL-CM5A-LR'!$K80,'IPSL-CM5A-MR'!$K80,'IPSL-MC5B-LR'!$K80,MIROC5!$K80,'MIROC-ESM'!$K80,'MIROC-ESM-CHEM'!$K80,'MRI-CGCM3'!$K80,'NorESM1-M'!$K80)</f>
        <v>517.43102209999995</v>
      </c>
      <c r="U81" s="10">
        <f>MAX('bcc-csm-1'!$L80,'bcc-csm1-1-m'!$L80,'BNU-ESM'!$L80,CanESM2!$L80,CCSM4!$L80,'CNRM-CM5'!$L80,'CSIRO-Mk3-6-0'!$L80,'GFDL-ESM2M'!$L80,'GFDL-ESM2G'!$L80,'HadGEM2-ES'!$L80,'HadGEM2-CC'!$L80,inmcm4!$L80,'IPSL-CM5A-LR'!$L80,'IPSL-CM5A-MR'!$L80,'IPSL-MC5B-LR'!$L80,MIROC5!$L80,'MIROC-ESM'!$L80,'MIROC-ESM-CHEM'!$L80,'MRI-CGCM3'!$L80,'NorESM1-M'!$L80)</f>
        <v>197.83875449999999</v>
      </c>
      <c r="V81" s="51">
        <f>MAX('bcc-csm-1'!$M80,'bcc-csm1-1-m'!$M80,'BNU-ESM'!$M80,CanESM2!$M80,CCSM4!$M80,'CNRM-CM5'!$M80,'CSIRO-Mk3-6-0'!$M80,'GFDL-ESM2M'!$M80,'GFDL-ESM2G'!$M80,'HadGEM2-ES'!$M80,'HadGEM2-CC'!$M80,inmcm4!$M80,'IPSL-CM5A-LR'!$M80,'IPSL-CM5A-MR'!$M80,'IPSL-MC5B-LR'!$M80,MIROC5!$M80,'MIROC-ESM'!$M80,'MIROC-ESM-CHEM'!$M80,'MRI-CGCM3'!$M80,'NorESM1-M'!$M80)</f>
        <v>0.37049459810000002</v>
      </c>
      <c r="W81" s="10">
        <f>STDEV('bcc-csm-1'!$H80,'bcc-csm1-1-m'!$H80,'BNU-ESM'!$H80,CanESM2!$H80,CCSM4!$H80,'CNRM-CM5'!$H80,'CSIRO-Mk3-6-0'!$H80,'GFDL-ESM2M'!$H80,'GFDL-ESM2G'!$H80,'HadGEM2-ES'!$H80,'HadGEM2-CC'!$H80,inmcm4!$H80,'IPSL-CM5A-LR'!$H80,'IPSL-CM5A-MR'!$H80,'IPSL-MC5B-LR'!$H80,MIROC5!$H80,'MIROC-ESM'!$H80,'MIROC-ESM-CHEM'!$H80,'MRI-CGCM3'!$H80,'NorESM1-M'!$H80)</f>
        <v>76.843434599315785</v>
      </c>
      <c r="X81" s="10">
        <f>STDEV('bcc-csm-1'!$I80,'bcc-csm1-1-m'!$I80,'BNU-ESM'!$I80,CanESM2!$I80,CCSM4!$I80,'CNRM-CM5'!$I80,'CSIRO-Mk3-6-0'!$I80,'GFDL-ESM2M'!$I80,'GFDL-ESM2G'!$I80,'HadGEM2-ES'!$I80,'HadGEM2-CC'!$I80,inmcm4!$I80,'IPSL-CM5A-LR'!$I80,'IPSL-CM5A-MR'!$I80,'IPSL-MC5B-LR'!$I80,MIROC5!$I80,'MIROC-ESM'!$I80,'MIROC-ESM-CHEM'!$I80,'MRI-CGCM3'!$I80,'NorESM1-M'!$I80)</f>
        <v>29.380298889136476</v>
      </c>
      <c r="Y81" s="51">
        <f>STDEV('bcc-csm-1'!$J80,'bcc-csm1-1-m'!$J80,'BNU-ESM'!$J80,CanESM2!$J80,CCSM4!$J80,'CNRM-CM5'!$J80,'CSIRO-Mk3-6-0'!$J80,'GFDL-ESM2M'!$J80,'GFDL-ESM2G'!$J80,'HadGEM2-ES'!$J80,'HadGEM2-CC'!$J80,inmcm4!$J80,'IPSL-CM5A-LR'!$J80,'IPSL-CM5A-MR'!$J80,'IPSL-MC5B-LR'!$J80,MIROC5!$J80,'MIROC-ESM'!$J80,'MIROC-ESM-CHEM'!$J80,'MRI-CGCM3'!$J80,'NorESM1-M'!$J80)</f>
        <v>6.7512365754722289E-2</v>
      </c>
      <c r="Z81" s="10">
        <f>STDEV('bcc-csm-1'!$K80,'bcc-csm1-1-m'!$K80,'BNU-ESM'!$K80,CanESM2!$K80,CCSM4!$K80,'CNRM-CM5'!$K80,'CSIRO-Mk3-6-0'!$K80,'GFDL-ESM2M'!$K80,'GFDL-ESM2G'!$K80,'HadGEM2-ES'!$K80,'HadGEM2-CC'!$K80,inmcm4!$K80,'IPSL-CM5A-LR'!$K80,'IPSL-CM5A-MR'!$K80,'IPSL-MC5B-LR'!$K80,MIROC5!$K80,'MIROC-ESM'!$K80,'MIROC-ESM-CHEM'!$K80,'MRI-CGCM3'!$K80,'NorESM1-M'!$K80)</f>
        <v>123.5843614727774</v>
      </c>
      <c r="AA81" s="10">
        <f>STDEV('bcc-csm-1'!$L80,'bcc-csm1-1-m'!$L80,'BNU-ESM'!$L80,CanESM2!$L80,CCSM4!$L80,'CNRM-CM5'!$L80,'CSIRO-Mk3-6-0'!$L80,'GFDL-ESM2M'!$L80,'GFDL-ESM2G'!$L80,'HadGEM2-ES'!$L80,'HadGEM2-CC'!$L80,inmcm4!$L80,'IPSL-CM5A-LR'!$L80,'IPSL-CM5A-MR'!$L80,'IPSL-MC5B-LR'!$L80,MIROC5!$L80,'MIROC-ESM'!$L80,'MIROC-ESM-CHEM'!$L80,'MRI-CGCM3'!$L80,'NorESM1-M'!$L80)</f>
        <v>57.77665054972541</v>
      </c>
      <c r="AB81" s="51">
        <f>STDEV('bcc-csm-1'!$M80,'bcc-csm1-1-m'!$M80,'BNU-ESM'!$M80,CanESM2!$M80,CCSM4!$M80,'CNRM-CM5'!$M80,'CSIRO-Mk3-6-0'!$M80,'GFDL-ESM2M'!$M80,'GFDL-ESM2G'!$M80,'HadGEM2-ES'!$M80,'HadGEM2-CC'!$M80,inmcm4!$M80,'IPSL-CM5A-LR'!$M80,'IPSL-CM5A-MR'!$M80,'IPSL-MC5B-LR'!$M80,MIROC5!$M80,'MIROC-ESM'!$M80,'MIROC-ESM-CHEM'!$M80,'MRI-CGCM3'!$M80,'NorESM1-M'!$M80)</f>
        <v>0.11050058958562006</v>
      </c>
      <c r="AC81" s="10">
        <f t="shared" ref="AC81:AH81" si="182">E81-(3*W81)</f>
        <v>-33.227813329447343</v>
      </c>
      <c r="AD81" s="10">
        <f t="shared" si="182"/>
        <v>-28.497711746909417</v>
      </c>
      <c r="AE81" s="51">
        <f t="shared" si="182"/>
        <v>-0.11531770831166686</v>
      </c>
      <c r="AF81" s="10">
        <f t="shared" si="182"/>
        <v>-43.150460133332274</v>
      </c>
      <c r="AG81" s="10">
        <f t="shared" si="182"/>
        <v>-61.380481715176217</v>
      </c>
      <c r="AH81" s="54">
        <f t="shared" si="182"/>
        <v>-0.16098865955576019</v>
      </c>
      <c r="AI81" s="10">
        <f t="shared" ref="AI81:AN81" si="183">E81+(3*W81)</f>
        <v>427.83279426644731</v>
      </c>
      <c r="AJ81" s="10">
        <f t="shared" si="183"/>
        <v>147.78408158790944</v>
      </c>
      <c r="AK81" s="54">
        <f t="shared" si="183"/>
        <v>0.28975648621666683</v>
      </c>
      <c r="AL81" s="10">
        <f t="shared" si="183"/>
        <v>698.35570870333208</v>
      </c>
      <c r="AM81" s="10">
        <f t="shared" si="183"/>
        <v>285.27942158317626</v>
      </c>
      <c r="AN81" s="54">
        <f t="shared" si="183"/>
        <v>0.50201487795796029</v>
      </c>
      <c r="AO81" s="10">
        <f>AVERAGE('bcc-csm-1'!$E80,'bcc-csm1-1-m'!$E80,'BNU-ESM'!$E80,CanESM2!$E80,CCSM4!$E80,'CNRM-CM5'!$E80,'CSIRO-Mk3-6-0'!$E80,'GFDL-ESM2M'!$E80,'GFDL-ESM2G'!$E80,'HadGEM2-ES'!$E80,'HadGEM2-CC'!$E80,inmcm4!$E80,'IPSL-CM5A-LR'!$E80,'IPSL-CM5A-MR'!$E80,'IPSL-MC5B-LR'!$E80,MIROC5!$E80,'MIROC-ESM'!$E80,'MIROC-ESM-CHEM'!$E80,'MRI-CGCM3'!$E80,'NorESM1-M'!$E80)</f>
        <v>1632.16952515</v>
      </c>
      <c r="AP81" s="10">
        <f>AVERAGE('bcc-csm-1'!$F80,'bcc-csm1-1-m'!$F80,'BNU-ESM'!$F80,CanESM2!$F80,CCSM4!$F80,'CNRM-CM5'!$F80,'CSIRO-Mk3-6-0'!$F80,'GFDL-ESM2M'!$F80,'GFDL-ESM2G'!$F80,'HadGEM2-ES'!$F80,'HadGEM2-CC'!$F80,inmcm4!$F80,'IPSL-CM5A-LR'!$F80,'IPSL-CM5A-MR'!$F80,'IPSL-MC5B-LR'!$F80,MIROC5!$F80,'MIROC-ESM'!$F80,'MIROC-ESM-CHEM'!$F80,'MRI-CGCM3'!$F80,'NorESM1-M'!$F80)</f>
        <v>92.90279645199999</v>
      </c>
      <c r="AQ81" s="17">
        <f>AVERAGE('bcc-csm-1'!$G80,'bcc-csm1-1-m'!$G80,'BNU-ESM'!$G80,CanESM2!$G80,CCSM4!$G80,'CNRM-CM5'!$G80,'CSIRO-Mk3-6-0'!$G80,'GFDL-ESM2M'!$G80,'GFDL-ESM2G'!$G80,'HadGEM2-ES'!$G80,'HadGEM2-CC'!$G80,inmcm4!$G80,'IPSL-CM5A-LR'!$G80,'IPSL-CM5A-MR'!$G80,'IPSL-MC5B-LR'!$G80,MIROC5!$G80,'MIROC-ESM'!$G80,'MIROC-ESM-CHEM'!$G80,'MRI-CGCM3'!$G80,'NorESM1-M'!$G80)</f>
        <v>0.82185065898000009</v>
      </c>
      <c r="AR81" s="58">
        <f t="shared" si="152"/>
        <v>0.12088357699876026</v>
      </c>
      <c r="AS81" s="56">
        <f t="shared" si="153"/>
        <v>0.64199558246145816</v>
      </c>
      <c r="AT81" s="60">
        <f t="shared" si="154"/>
        <v>0.10612559349985566</v>
      </c>
      <c r="AU81" s="56">
        <f t="shared" si="155"/>
        <v>0.2007160526140154</v>
      </c>
      <c r="AV81" s="56">
        <f t="shared" si="156"/>
        <v>1.2050172245551387</v>
      </c>
      <c r="AW81" s="60">
        <f t="shared" si="157"/>
        <v>0.2074745665018071</v>
      </c>
    </row>
    <row r="82" spans="1:49" ht="12.75" x14ac:dyDescent="0.35">
      <c r="A82" s="7" t="str">
        <f>IF(AND(B82='bcc-csm-1'!C81, B82='bcc-csm1-1-m'!C81,B82='BNU-ESM'!C81, B82=CanESM2!C81, B82=CCSM4!C81, B82='CNRM-CM5'!C81, B82='CSIRO-Mk3-6-0'!C81, B82='GFDL-ESM2M'!C81, B82='GFDL-ESM2G'!C81, B82='HadGEM2-ES'!C81, B82='HadGEM2-CC'!C81, B82=inmcm4!C81, B82='IPSL-CM5A-LR'!C81, B82='IPSL-CM5A-MR'!C81, B82='IPSL-MC5B-LR'!C81, B82=MIROC5!C81, B82='MIROC-ESM'!C81, B82='MIROC-ESM-CHEM'!C81, B82='MRI-CGCM3'!C81, B82='NorESM1-M'!C81), "Yes", "No")</f>
        <v>Yes</v>
      </c>
      <c r="B82" s="7">
        <v>27155</v>
      </c>
      <c r="C82" s="7" t="str">
        <f>VLOOKUP(B82, 'County name'!$A$2:$B$89, 2, FALSE)</f>
        <v>Traverse</v>
      </c>
      <c r="D82" s="8" t="s">
        <v>97</v>
      </c>
      <c r="E82" s="10">
        <f>AVERAGE('bcc-csm-1'!$H81,'bcc-csm1-1-m'!$H81,'BNU-ESM'!$H81,CanESM2!$H81,CCSM4!$H81,'CNRM-CM5'!$H81,'CSIRO-Mk3-6-0'!$H81,'GFDL-ESM2M'!$H81,'GFDL-ESM2G'!$H81,'HadGEM2-ES'!$H81,'HadGEM2-CC'!$H81,inmcm4!$H81,'IPSL-CM5A-LR'!$H81,'IPSL-CM5A-MR'!$H81,'IPSL-MC5B-LR'!$H81,MIROC5!$H81,'MIROC-ESM'!$H81,'MIROC-ESM-CHEM'!$H81,'MRI-CGCM3'!$H81,'NorESM1-M'!$H81)</f>
        <v>197.75955518749998</v>
      </c>
      <c r="F82" s="10">
        <f>AVERAGE('bcc-csm-1'!$I81,'bcc-csm1-1-m'!$I81,'BNU-ESM'!$I81,CanESM2!$I81,CCSM4!$I81,'CNRM-CM5'!$I81,'CSIRO-Mk3-6-0'!$I81,'GFDL-ESM2M'!$I81,'GFDL-ESM2G'!$I81,'HadGEM2-ES'!$I81,'HadGEM2-CC'!$I81,inmcm4!$I81,'IPSL-CM5A-LR'!$I81,'IPSL-CM5A-MR'!$I81,'IPSL-MC5B-LR'!$I81,MIROC5!$I81,'MIROC-ESM'!$I81,'MIROC-ESM-CHEM'!$I81,'MRI-CGCM3'!$I81,'NorESM1-M'!$I81)</f>
        <v>75.462721874499991</v>
      </c>
      <c r="G82" s="51">
        <f>AVERAGE('bcc-csm-1'!$J81,'bcc-csm1-1-m'!$J81,'BNU-ESM'!$J81,CanESM2!$J81,CCSM4!$J81,'CNRM-CM5'!$J81,'CSIRO-Mk3-6-0'!$J81,'GFDL-ESM2M'!$J81,'GFDL-ESM2G'!$J81,'HadGEM2-ES'!$J81,'HadGEM2-CC'!$J81,inmcm4!$J81,'IPSL-CM5A-LR'!$J81,'IPSL-CM5A-MR'!$J81,'IPSL-MC5B-LR'!$J81,MIROC5!$J81,'MIROC-ESM'!$J81,'MIROC-ESM-CHEM'!$J81,'MRI-CGCM3'!$J81,'NorESM1-M'!$J81)</f>
        <v>9.8983949019000012E-2</v>
      </c>
      <c r="H82" s="10">
        <f>AVERAGE('bcc-csm-1'!$K81,'bcc-csm1-1-m'!$K81,'BNU-ESM'!$K81,CanESM2!$K81,CCSM4!$K81,'CNRM-CM5'!$K81,'CSIRO-Mk3-6-0'!$K81,'GFDL-ESM2M'!$K81,'GFDL-ESM2G'!$K81,'HadGEM2-ES'!$K81,'HadGEM2-CC'!$K81,inmcm4!$K81,'IPSL-CM5A-LR'!$K81,'IPSL-CM5A-MR'!$K81,'IPSL-MC5B-LR'!$K81,MIROC5!$K81,'MIROC-ESM'!$K81,'MIROC-ESM-CHEM'!$K81,'MRI-CGCM3'!$K81,'NorESM1-M'!$K81)</f>
        <v>332.22633916400008</v>
      </c>
      <c r="I82" s="10">
        <f>AVERAGE('bcc-csm-1'!$L81,'bcc-csm1-1-m'!$L81,'BNU-ESM'!$L81,CanESM2!$L81,CCSM4!$L81,'CNRM-CM5'!$L81,'CSIRO-Mk3-6-0'!$L81,'GFDL-ESM2M'!$L81,'GFDL-ESM2G'!$L81,'HadGEM2-ES'!$L81,'HadGEM2-CC'!$L81,inmcm4!$L81,'IPSL-CM5A-LR'!$L81,'IPSL-CM5A-MR'!$L81,'IPSL-MC5B-LR'!$L81,MIROC5!$L81,'MIROC-ESM'!$L81,'MIROC-ESM-CHEM'!$L81,'MRI-CGCM3'!$L81,'NorESM1-M'!$L81)</f>
        <v>142.94721665050002</v>
      </c>
      <c r="J82" s="51">
        <f>AVERAGE('bcc-csm-1'!$M81,'bcc-csm1-1-m'!$M81,'BNU-ESM'!$M81,CanESM2!$M81,CCSM4!$M81,'CNRM-CM5'!$M81,'CSIRO-Mk3-6-0'!$M81,'GFDL-ESM2M'!$M81,'GFDL-ESM2G'!$M81,'HadGEM2-ES'!$M81,'HadGEM2-CC'!$M81,inmcm4!$M81,'IPSL-CM5A-LR'!$M81,'IPSL-CM5A-MR'!$M81,'IPSL-MC5B-LR'!$M81,MIROC5!$M81,'MIROC-ESM'!$M81,'MIROC-ESM-CHEM'!$M81,'MRI-CGCM3'!$M81,'NorESM1-M'!$M81)</f>
        <v>0.20176881956034998</v>
      </c>
      <c r="K82" s="10">
        <f>MIN('bcc-csm-1'!$H81,'bcc-csm1-1-m'!$H81,'BNU-ESM'!$H81,CanESM2!$H81,CCSM4!$H81,'CNRM-CM5'!$H81,'CSIRO-Mk3-6-0'!$H81,'GFDL-ESM2M'!$H81,'GFDL-ESM2G'!$H81,'HadGEM2-ES'!$H81,'HadGEM2-CC'!$H81,inmcm4!$H81,'IPSL-CM5A-LR'!$H81,'IPSL-CM5A-MR'!$H81,'IPSL-MC5B-LR'!$H81,MIROC5!$H81,'MIROC-ESM'!$H81,'MIROC-ESM-CHEM'!$H81,'MRI-CGCM3'!$H81,'NorESM1-M'!$H81)</f>
        <v>11.70862198</v>
      </c>
      <c r="L82" s="10">
        <f>MIN('bcc-csm-1'!$I81,'bcc-csm1-1-m'!$I81,'BNU-ESM'!$I81,CanESM2!$I81,CCSM4!$I81,'CNRM-CM5'!$I81,'CSIRO-Mk3-6-0'!$I81,'GFDL-ESM2M'!$I81,'GFDL-ESM2G'!$I81,'HadGEM2-ES'!$I81,'HadGEM2-CC'!$I81,inmcm4!$I81,'IPSL-CM5A-LR'!$I81,'IPSL-CM5A-MR'!$I81,'IPSL-MC5B-LR'!$I81,MIROC5!$I81,'MIROC-ESM'!$I81,'MIROC-ESM-CHEM'!$I81,'MRI-CGCM3'!$I81,'NorESM1-M'!$I81)</f>
        <v>-20.622113179999999</v>
      </c>
      <c r="M82" s="51">
        <f>MIN('bcc-csm-1'!$J81,'bcc-csm1-1-m'!$J81,'BNU-ESM'!$J81,CanESM2!$J81,CCSM4!$J81,'CNRM-CM5'!$J81,'CSIRO-Mk3-6-0'!$J81,'GFDL-ESM2M'!$J81,'GFDL-ESM2G'!$J81,'HadGEM2-ES'!$J81,'HadGEM2-CC'!$J81,inmcm4!$J81,'IPSL-CM5A-LR'!$J81,'IPSL-CM5A-MR'!$J81,'IPSL-MC5B-LR'!$J81,MIROC5!$J81,'MIROC-ESM'!$J81,'MIROC-ESM-CHEM'!$J81,'MRI-CGCM3'!$J81,'NorESM1-M'!$J81)</f>
        <v>-9.4259316070000002E-2</v>
      </c>
      <c r="N82" s="10">
        <f>MIN('bcc-csm-1'!$K81,'bcc-csm1-1-m'!$K81,'BNU-ESM'!$K81,CanESM2!$K81,CCSM4!$K81,'CNRM-CM5'!$K81,'CSIRO-Mk3-6-0'!$K81,'GFDL-ESM2M'!$K81,'GFDL-ESM2G'!$K81,'HadGEM2-ES'!$K81,'HadGEM2-CC'!$K81,inmcm4!$K81,'IPSL-CM5A-LR'!$K81,'IPSL-CM5A-MR'!$K81,'IPSL-MC5B-LR'!$K81,MIROC5!$K81,'MIROC-ESM'!$K81,'MIROC-ESM-CHEM'!$K81,'MRI-CGCM3'!$K81,'NorESM1-M'!$K81)</f>
        <v>85.849907479999999</v>
      </c>
      <c r="O82" s="10">
        <f>MIN('bcc-csm-1'!$L81,'bcc-csm1-1-m'!$L81,'BNU-ESM'!$L81,CanESM2!$L81,CCSM4!$L81,'CNRM-CM5'!$L81,'CSIRO-Mk3-6-0'!$L81,'GFDL-ESM2M'!$L81,'GFDL-ESM2G'!$L81,'HadGEM2-ES'!$L81,'HadGEM2-CC'!$L81,inmcm4!$L81,'IPSL-CM5A-LR'!$L81,'IPSL-CM5A-MR'!$L81,'IPSL-MC5B-LR'!$L81,MIROC5!$L81,'MIROC-ESM'!$L81,'MIROC-ESM-CHEM'!$L81,'MRI-CGCM3'!$L81,'NorESM1-M'!$L81)</f>
        <v>25.077444119999999</v>
      </c>
      <c r="P82" s="51">
        <f>MIN('bcc-csm-1'!$M81,'bcc-csm1-1-m'!$M81,'BNU-ESM'!$M81,CanESM2!$M81,CCSM4!$M81,'CNRM-CM5'!$M81,'CSIRO-Mk3-6-0'!$M81,'GFDL-ESM2M'!$M81,'GFDL-ESM2G'!$M81,'HadGEM2-ES'!$M81,'HadGEM2-CC'!$M81,inmcm4!$M81,'IPSL-CM5A-LR'!$M81,'IPSL-CM5A-MR'!$M81,'IPSL-MC5B-LR'!$M81,MIROC5!$M81,'MIROC-ESM'!$M81,'MIROC-ESM-CHEM'!$M81,'MRI-CGCM3'!$M81,'NorESM1-M'!$M81)</f>
        <v>-6.8221019329999999E-3</v>
      </c>
      <c r="Q82" s="10">
        <f>MAX('bcc-csm-1'!$H81,'bcc-csm1-1-m'!$H81,'BNU-ESM'!$H81,CanESM2!$H81,CCSM4!$H81,'CNRM-CM5'!$H81,'CSIRO-Mk3-6-0'!$H81,'GFDL-ESM2M'!$H81,'GFDL-ESM2G'!$H81,'HadGEM2-ES'!$H81,'HadGEM2-CC'!$H81,inmcm4!$H81,'IPSL-CM5A-LR'!$H81,'IPSL-CM5A-MR'!$H81,'IPSL-MC5B-LR'!$H81,MIROC5!$H81,'MIROC-ESM'!$H81,'MIROC-ESM-CHEM'!$H81,'MRI-CGCM3'!$H81,'NorESM1-M'!$H81)</f>
        <v>339.06097340000002</v>
      </c>
      <c r="R82" s="10">
        <f>MAX('bcc-csm-1'!$I81,'bcc-csm1-1-m'!$I81,'BNU-ESM'!$I81,CanESM2!$I81,CCSM4!$I81,'CNRM-CM5'!$I81,'CSIRO-Mk3-6-0'!$I81,'GFDL-ESM2M'!$I81,'GFDL-ESM2G'!$I81,'HadGEM2-ES'!$I81,'HadGEM2-CC'!$I81,inmcm4!$I81,'IPSL-CM5A-LR'!$I81,'IPSL-CM5A-MR'!$I81,'IPSL-MC5B-LR'!$I81,MIROC5!$I81,'MIROC-ESM'!$I81,'MIROC-ESM-CHEM'!$I81,'MRI-CGCM3'!$I81,'NorESM1-M'!$I81)</f>
        <v>143.36245779999999</v>
      </c>
      <c r="S82" s="51">
        <f>MAX('bcc-csm-1'!$J81,'bcc-csm1-1-m'!$J81,'BNU-ESM'!$J81,CanESM2!$J81,CCSM4!$J81,'CNRM-CM5'!$J81,'CSIRO-Mk3-6-0'!$J81,'GFDL-ESM2M'!$J81,'GFDL-ESM2G'!$J81,'HadGEM2-ES'!$J81,'HadGEM2-CC'!$J81,inmcm4!$J81,'IPSL-CM5A-LR'!$J81,'IPSL-CM5A-MR'!$J81,'IPSL-MC5B-LR'!$J81,MIROC5!$J81,'MIROC-ESM'!$J81,'MIROC-ESM-CHEM'!$J81,'MRI-CGCM3'!$J81,'NorESM1-M'!$J81)</f>
        <v>0.25142037740000001</v>
      </c>
      <c r="T82" s="10">
        <f>MAX('bcc-csm-1'!$K81,'bcc-csm1-1-m'!$K81,'BNU-ESM'!$K81,CanESM2!$K81,CCSM4!$K81,'CNRM-CM5'!$K81,'CSIRO-Mk3-6-0'!$K81,'GFDL-ESM2M'!$K81,'GFDL-ESM2G'!$K81,'HadGEM2-ES'!$K81,'HadGEM2-CC'!$K81,inmcm4!$K81,'IPSL-CM5A-LR'!$K81,'IPSL-CM5A-MR'!$K81,'IPSL-MC5B-LR'!$K81,MIROC5!$K81,'MIROC-ESM'!$K81,'MIROC-ESM-CHEM'!$K81,'MRI-CGCM3'!$K81,'NorESM1-M'!$K81)</f>
        <v>506.83596440000002</v>
      </c>
      <c r="U82" s="10">
        <f>MAX('bcc-csm-1'!$L81,'bcc-csm1-1-m'!$L81,'BNU-ESM'!$L81,CanESM2!$L81,CCSM4!$L81,'CNRM-CM5'!$L81,'CSIRO-Mk3-6-0'!$L81,'GFDL-ESM2M'!$L81,'GFDL-ESM2G'!$L81,'HadGEM2-ES'!$L81,'HadGEM2-CC'!$L81,inmcm4!$L81,'IPSL-CM5A-LR'!$L81,'IPSL-CM5A-MR'!$L81,'IPSL-MC5B-LR'!$L81,MIROC5!$L81,'MIROC-ESM'!$L81,'MIROC-ESM-CHEM'!$L81,'MRI-CGCM3'!$L81,'NorESM1-M'!$L81)</f>
        <v>223.65668410000001</v>
      </c>
      <c r="V82" s="51">
        <f>MAX('bcc-csm-1'!$M81,'bcc-csm1-1-m'!$M81,'BNU-ESM'!$M81,CanESM2!$M81,CCSM4!$M81,'CNRM-CM5'!$M81,'CSIRO-Mk3-6-0'!$M81,'GFDL-ESM2M'!$M81,'GFDL-ESM2G'!$M81,'HadGEM2-ES'!$M81,'HadGEM2-CC'!$M81,inmcm4!$M81,'IPSL-CM5A-LR'!$M81,'IPSL-CM5A-MR'!$M81,'IPSL-MC5B-LR'!$M81,MIROC5!$M81,'MIROC-ESM'!$M81,'MIROC-ESM-CHEM'!$M81,'MRI-CGCM3'!$M81,'NorESM1-M'!$M81)</f>
        <v>0.3808999179</v>
      </c>
      <c r="W82" s="10">
        <f>STDEV('bcc-csm-1'!$H81,'bcc-csm1-1-m'!$H81,'BNU-ESM'!$H81,CanESM2!$H81,CCSM4!$H81,'CNRM-CM5'!$H81,'CSIRO-Mk3-6-0'!$H81,'GFDL-ESM2M'!$H81,'GFDL-ESM2G'!$H81,'HadGEM2-ES'!$H81,'HadGEM2-CC'!$H81,inmcm4!$H81,'IPSL-CM5A-LR'!$H81,'IPSL-CM5A-MR'!$H81,'IPSL-MC5B-LR'!$H81,MIROC5!$H81,'MIROC-ESM'!$H81,'MIROC-ESM-CHEM'!$H81,'MRI-CGCM3'!$H81,'NorESM1-M'!$H81)</f>
        <v>78.951879720275187</v>
      </c>
      <c r="X82" s="10">
        <f>STDEV('bcc-csm-1'!$I81,'bcc-csm1-1-m'!$I81,'BNU-ESM'!$I81,CanESM2!$I81,CCSM4!$I81,'CNRM-CM5'!$I81,'CSIRO-Mk3-6-0'!$I81,'GFDL-ESM2M'!$I81,'GFDL-ESM2G'!$I81,'HadGEM2-ES'!$I81,'HadGEM2-CC'!$I81,inmcm4!$I81,'IPSL-CM5A-LR'!$I81,'IPSL-CM5A-MR'!$I81,'IPSL-MC5B-LR'!$I81,MIROC5!$I81,'MIROC-ESM'!$I81,'MIROC-ESM-CHEM'!$I81,'MRI-CGCM3'!$I81,'NorESM1-M'!$I81)</f>
        <v>37.348479577441701</v>
      </c>
      <c r="Y82" s="51">
        <f>STDEV('bcc-csm-1'!$J81,'bcc-csm1-1-m'!$J81,'BNU-ESM'!$J81,CanESM2!$J81,CCSM4!$J81,'CNRM-CM5'!$J81,'CSIRO-Mk3-6-0'!$J81,'GFDL-ESM2M'!$J81,'GFDL-ESM2G'!$J81,'HadGEM2-ES'!$J81,'HadGEM2-CC'!$J81,inmcm4!$J81,'IPSL-CM5A-LR'!$J81,'IPSL-CM5A-MR'!$J81,'IPSL-MC5B-LR'!$J81,MIROC5!$J81,'MIROC-ESM'!$J81,'MIROC-ESM-CHEM'!$J81,'MRI-CGCM3'!$J81,'NorESM1-M'!$J81)</f>
        <v>7.8426576895499978E-2</v>
      </c>
      <c r="Z82" s="10">
        <f>STDEV('bcc-csm-1'!$K81,'bcc-csm1-1-m'!$K81,'BNU-ESM'!$K81,CanESM2!$K81,CCSM4!$K81,'CNRM-CM5'!$K81,'CSIRO-Mk3-6-0'!$K81,'GFDL-ESM2M'!$K81,'GFDL-ESM2G'!$K81,'HadGEM2-ES'!$K81,'HadGEM2-CC'!$K81,inmcm4!$K81,'IPSL-CM5A-LR'!$K81,'IPSL-CM5A-MR'!$K81,'IPSL-MC5B-LR'!$K81,MIROC5!$K81,'MIROC-ESM'!$K81,'MIROC-ESM-CHEM'!$K81,'MRI-CGCM3'!$K81,'NorESM1-M'!$K81)</f>
        <v>127.31017633648192</v>
      </c>
      <c r="AA82" s="10">
        <f>STDEV('bcc-csm-1'!$L81,'bcc-csm1-1-m'!$L81,'BNU-ESM'!$L81,CanESM2!$L81,CCSM4!$L81,'CNRM-CM5'!$L81,'CSIRO-Mk3-6-0'!$L81,'GFDL-ESM2M'!$L81,'GFDL-ESM2G'!$L81,'HadGEM2-ES'!$L81,'HadGEM2-CC'!$L81,inmcm4!$L81,'IPSL-CM5A-LR'!$L81,'IPSL-CM5A-MR'!$L81,'IPSL-MC5B-LR'!$L81,MIROC5!$L81,'MIROC-ESM'!$L81,'MIROC-ESM-CHEM'!$L81,'MRI-CGCM3'!$L81,'NorESM1-M'!$L81)</f>
        <v>65.687095531887763</v>
      </c>
      <c r="AB82" s="51">
        <f>STDEV('bcc-csm-1'!$M81,'bcc-csm1-1-m'!$M81,'BNU-ESM'!$M81,CanESM2!$M81,CCSM4!$M81,'CNRM-CM5'!$M81,'CSIRO-Mk3-6-0'!$M81,'GFDL-ESM2M'!$M81,'GFDL-ESM2G'!$M81,'HadGEM2-ES'!$M81,'HadGEM2-CC'!$M81,inmcm4!$M81,'IPSL-CM5A-LR'!$M81,'IPSL-CM5A-MR'!$M81,'IPSL-MC5B-LR'!$M81,MIROC5!$M81,'MIROC-ESM'!$M81,'MIROC-ESM-CHEM'!$M81,'MRI-CGCM3'!$M81,'NorESM1-M'!$M81)</f>
        <v>0.11982784433552751</v>
      </c>
      <c r="AC82" s="10">
        <f t="shared" ref="AC82:AH82" si="184">E82-(3*W82)</f>
        <v>-39.096083973325563</v>
      </c>
      <c r="AD82" s="10">
        <f t="shared" si="184"/>
        <v>-36.582716857825105</v>
      </c>
      <c r="AE82" s="51">
        <f t="shared" si="184"/>
        <v>-0.13629578166749992</v>
      </c>
      <c r="AF82" s="10">
        <f t="shared" si="184"/>
        <v>-49.704189845445683</v>
      </c>
      <c r="AG82" s="10">
        <f t="shared" si="184"/>
        <v>-54.114069945163266</v>
      </c>
      <c r="AH82" s="54">
        <f t="shared" si="184"/>
        <v>-0.15771471344623256</v>
      </c>
      <c r="AI82" s="10">
        <f t="shared" ref="AI82:AN82" si="185">E82+(3*W82)</f>
        <v>434.61519434832553</v>
      </c>
      <c r="AJ82" s="10">
        <f t="shared" si="185"/>
        <v>187.50816060682507</v>
      </c>
      <c r="AK82" s="54">
        <f t="shared" si="185"/>
        <v>0.33426367970549997</v>
      </c>
      <c r="AL82" s="10">
        <f t="shared" si="185"/>
        <v>714.1568681734459</v>
      </c>
      <c r="AM82" s="10">
        <f t="shared" si="185"/>
        <v>340.00850324616329</v>
      </c>
      <c r="AN82" s="54">
        <f t="shared" si="185"/>
        <v>0.56125235256693251</v>
      </c>
      <c r="AO82" s="10">
        <f>AVERAGE('bcc-csm-1'!$E81,'bcc-csm1-1-m'!$E81,'BNU-ESM'!$E81,CanESM2!$E81,CCSM4!$E81,'CNRM-CM5'!$E81,'CSIRO-Mk3-6-0'!$E81,'GFDL-ESM2M'!$E81,'GFDL-ESM2G'!$E81,'HadGEM2-ES'!$E81,'HadGEM2-CC'!$E81,inmcm4!$E81,'IPSL-CM5A-LR'!$E81,'IPSL-CM5A-MR'!$E81,'IPSL-MC5B-LR'!$E81,MIROC5!$E81,'MIROC-ESM'!$E81,'MIROC-ESM-CHEM'!$E81,'MRI-CGCM3'!$E81,'NorESM1-M'!$E81)</f>
        <v>1782.4157129999999</v>
      </c>
      <c r="AP82" s="10">
        <f>AVERAGE('bcc-csm-1'!$F81,'bcc-csm1-1-m'!$F81,'BNU-ESM'!$F81,CanESM2!$F81,CCSM4!$F81,'CNRM-CM5'!$F81,'CSIRO-Mk3-6-0'!$F81,'GFDL-ESM2M'!$F81,'GFDL-ESM2G'!$F81,'HadGEM2-ES'!$F81,'HadGEM2-CC'!$F81,inmcm4!$F81,'IPSL-CM5A-LR'!$F81,'IPSL-CM5A-MR'!$F81,'IPSL-MC5B-LR'!$F81,MIROC5!$F81,'MIROC-ESM'!$F81,'MIROC-ESM-CHEM'!$F81,'MRI-CGCM3'!$F81,'NorESM1-M'!$F81)</f>
        <v>164.61749191500002</v>
      </c>
      <c r="AQ82" s="17">
        <f>AVERAGE('bcc-csm-1'!$G81,'bcc-csm1-1-m'!$G81,'BNU-ESM'!$G81,CanESM2!$G81,CCSM4!$G81,'CNRM-CM5'!$G81,'CSIRO-Mk3-6-0'!$G81,'GFDL-ESM2M'!$G81,'GFDL-ESM2G'!$G81,'HadGEM2-ES'!$G81,'HadGEM2-CC'!$G81,inmcm4!$G81,'IPSL-CM5A-LR'!$G81,'IPSL-CM5A-MR'!$G81,'IPSL-MC5B-LR'!$G81,MIROC5!$G81,'MIROC-ESM'!$G81,'MIROC-ESM-CHEM'!$G81,'MRI-CGCM3'!$G81,'NorESM1-M'!$G81)</f>
        <v>0.99481393161000009</v>
      </c>
      <c r="AR82" s="58">
        <f t="shared" si="152"/>
        <v>0.11095029837604445</v>
      </c>
      <c r="AS82" s="56">
        <f t="shared" si="153"/>
        <v>0.45841253560991591</v>
      </c>
      <c r="AT82" s="60">
        <f t="shared" si="154"/>
        <v>9.9499962630001632E-2</v>
      </c>
      <c r="AU82" s="56">
        <f t="shared" si="155"/>
        <v>0.18639105161658778</v>
      </c>
      <c r="AV82" s="56">
        <f t="shared" si="156"/>
        <v>0.86835982608889828</v>
      </c>
      <c r="AW82" s="60">
        <f t="shared" si="157"/>
        <v>0.20282066138117777</v>
      </c>
    </row>
    <row r="83" spans="1:49" ht="12.75" x14ac:dyDescent="0.35">
      <c r="A83" s="7" t="str">
        <f>IF(AND(B83='bcc-csm-1'!C82, B83='bcc-csm1-1-m'!C82,B83='BNU-ESM'!C82, B83=CanESM2!C82, B83=CCSM4!C82, B83='CNRM-CM5'!C82, B83='CSIRO-Mk3-6-0'!C82, B83='GFDL-ESM2M'!C82, B83='GFDL-ESM2G'!C82, B83='HadGEM2-ES'!C82, B83='HadGEM2-CC'!C82, B83=inmcm4!C82, B83='IPSL-CM5A-LR'!C82, B83='IPSL-CM5A-MR'!C82, B83='IPSL-MC5B-LR'!C82, B83=MIROC5!C82, B83='MIROC-ESM'!C82, B83='MIROC-ESM-CHEM'!C82, B83='MRI-CGCM3'!C82, B83='NorESM1-M'!C82), "Yes", "No")</f>
        <v>Yes</v>
      </c>
      <c r="B83" s="7">
        <v>27157</v>
      </c>
      <c r="C83" s="7" t="str">
        <f>VLOOKUP(B83, 'County name'!$A$2:$B$89, 2, FALSE)</f>
        <v>Wabasha</v>
      </c>
      <c r="D83" s="8" t="s">
        <v>97</v>
      </c>
      <c r="E83" s="10">
        <f>AVERAGE('bcc-csm-1'!$H82,'bcc-csm1-1-m'!$H82,'BNU-ESM'!$H82,CanESM2!$H82,CCSM4!$H82,'CNRM-CM5'!$H82,'CSIRO-Mk3-6-0'!$H82,'GFDL-ESM2M'!$H82,'GFDL-ESM2G'!$H82,'HadGEM2-ES'!$H82,'HadGEM2-CC'!$H82,inmcm4!$H82,'IPSL-CM5A-LR'!$H82,'IPSL-CM5A-MR'!$H82,'IPSL-MC5B-LR'!$H82,MIROC5!$H82,'MIROC-ESM'!$H82,'MIROC-ESM-CHEM'!$H82,'MRI-CGCM3'!$H82,'NorESM1-M'!$H82)</f>
        <v>213.26387764649999</v>
      </c>
      <c r="F83" s="10">
        <f>AVERAGE('bcc-csm-1'!$I82,'bcc-csm1-1-m'!$I82,'BNU-ESM'!$I82,CanESM2!$I82,CCSM4!$I82,'CNRM-CM5'!$I82,'CSIRO-Mk3-6-0'!$I82,'GFDL-ESM2M'!$I82,'GFDL-ESM2G'!$I82,'HadGEM2-ES'!$I82,'HadGEM2-CC'!$I82,inmcm4!$I82,'IPSL-CM5A-LR'!$I82,'IPSL-CM5A-MR'!$I82,'IPSL-MC5B-LR'!$I82,MIROC5!$I82,'MIROC-ESM'!$I82,'MIROC-ESM-CHEM'!$I82,'MRI-CGCM3'!$I82,'NorESM1-M'!$I82)</f>
        <v>76.913512550749999</v>
      </c>
      <c r="G83" s="51">
        <f>AVERAGE('bcc-csm-1'!$J82,'bcc-csm1-1-m'!$J82,'BNU-ESM'!$J82,CanESM2!$J82,CCSM4!$J82,'CNRM-CM5'!$J82,'CSIRO-Mk3-6-0'!$J82,'GFDL-ESM2M'!$J82,'GFDL-ESM2G'!$J82,'HadGEM2-ES'!$J82,'HadGEM2-CC'!$J82,inmcm4!$J82,'IPSL-CM5A-LR'!$J82,'IPSL-CM5A-MR'!$J82,'IPSL-MC5B-LR'!$J82,MIROC5!$J82,'MIROC-ESM'!$J82,'MIROC-ESM-CHEM'!$J82,'MRI-CGCM3'!$J82,'NorESM1-M'!$J82)</f>
        <v>0.10587519464549999</v>
      </c>
      <c r="H83" s="10">
        <f>AVERAGE('bcc-csm-1'!$K82,'bcc-csm1-1-m'!$K82,'BNU-ESM'!$K82,CanESM2!$K82,CCSM4!$K82,'CNRM-CM5'!$K82,'CSIRO-Mk3-6-0'!$K82,'GFDL-ESM2M'!$K82,'GFDL-ESM2G'!$K82,'HadGEM2-ES'!$K82,'HadGEM2-CC'!$K82,inmcm4!$K82,'IPSL-CM5A-LR'!$K82,'IPSL-CM5A-MR'!$K82,'IPSL-MC5B-LR'!$K82,MIROC5!$K82,'MIROC-ESM'!$K82,'MIROC-ESM-CHEM'!$K82,'MRI-CGCM3'!$K82,'NorESM1-M'!$K82)</f>
        <v>349.40485559000007</v>
      </c>
      <c r="I83" s="10">
        <f>AVERAGE('bcc-csm-1'!$L82,'bcc-csm1-1-m'!$L82,'BNU-ESM'!$L82,CanESM2!$L82,CCSM4!$L82,'CNRM-CM5'!$L82,'CSIRO-Mk3-6-0'!$L82,'GFDL-ESM2M'!$L82,'GFDL-ESM2G'!$L82,'HadGEM2-ES'!$L82,'HadGEM2-CC'!$L82,inmcm4!$L82,'IPSL-CM5A-LR'!$L82,'IPSL-CM5A-MR'!$L82,'IPSL-MC5B-LR'!$L82,MIROC5!$L82,'MIROC-ESM'!$L82,'MIROC-ESM-CHEM'!$L82,'MRI-CGCM3'!$L82,'NorESM1-M'!$L82)</f>
        <v>144.71865565950003</v>
      </c>
      <c r="J83" s="51">
        <f>AVERAGE('bcc-csm-1'!$M82,'bcc-csm1-1-m'!$M82,'BNU-ESM'!$M82,CanESM2!$M82,CCSM4!$M82,'CNRM-CM5'!$M82,'CSIRO-Mk3-6-0'!$M82,'GFDL-ESM2M'!$M82,'GFDL-ESM2G'!$M82,'HadGEM2-ES'!$M82,'HadGEM2-CC'!$M82,inmcm4!$M82,'IPSL-CM5A-LR'!$M82,'IPSL-CM5A-MR'!$M82,'IPSL-MC5B-LR'!$M82,MIROC5!$M82,'MIROC-ESM'!$M82,'MIROC-ESM-CHEM'!$M82,'MRI-CGCM3'!$M82,'NorESM1-M'!$M82)</f>
        <v>0.195245454293</v>
      </c>
      <c r="K83" s="10">
        <f>MIN('bcc-csm-1'!$H82,'bcc-csm1-1-m'!$H82,'BNU-ESM'!$H82,CanESM2!$H82,CCSM4!$H82,'CNRM-CM5'!$H82,'CSIRO-Mk3-6-0'!$H82,'GFDL-ESM2M'!$H82,'GFDL-ESM2G'!$H82,'HadGEM2-ES'!$H82,'HadGEM2-CC'!$H82,inmcm4!$H82,'IPSL-CM5A-LR'!$H82,'IPSL-CM5A-MR'!$H82,'IPSL-MC5B-LR'!$H82,MIROC5!$H82,'MIROC-ESM'!$H82,'MIROC-ESM-CHEM'!$H82,'MRI-CGCM3'!$H82,'NorESM1-M'!$H82)</f>
        <v>54.451455029999998</v>
      </c>
      <c r="L83" s="10">
        <f>MIN('bcc-csm-1'!$I82,'bcc-csm1-1-m'!$I82,'BNU-ESM'!$I82,CanESM2!$I82,CCSM4!$I82,'CNRM-CM5'!$I82,'CSIRO-Mk3-6-0'!$I82,'GFDL-ESM2M'!$I82,'GFDL-ESM2G'!$I82,'HadGEM2-ES'!$I82,'HadGEM2-CC'!$I82,inmcm4!$I82,'IPSL-CM5A-LR'!$I82,'IPSL-CM5A-MR'!$I82,'IPSL-MC5B-LR'!$I82,MIROC5!$I82,'MIROC-ESM'!$I82,'MIROC-ESM-CHEM'!$I82,'MRI-CGCM3'!$I82,'NorESM1-M'!$I82)</f>
        <v>-6.6901936050000002</v>
      </c>
      <c r="M83" s="51">
        <f>MIN('bcc-csm-1'!$J82,'bcc-csm1-1-m'!$J82,'BNU-ESM'!$J82,CanESM2!$J82,CCSM4!$J82,'CNRM-CM5'!$J82,'CSIRO-Mk3-6-0'!$J82,'GFDL-ESM2M'!$J82,'GFDL-ESM2G'!$J82,'HadGEM2-ES'!$J82,'HadGEM2-CC'!$J82,inmcm4!$J82,'IPSL-CM5A-LR'!$J82,'IPSL-CM5A-MR'!$J82,'IPSL-MC5B-LR'!$J82,MIROC5!$J82,'MIROC-ESM'!$J82,'MIROC-ESM-CHEM'!$J82,'MRI-CGCM3'!$J82,'NorESM1-M'!$J82)</f>
        <v>-5.1159234689999999E-2</v>
      </c>
      <c r="N83" s="10">
        <f>MIN('bcc-csm-1'!$K82,'bcc-csm1-1-m'!$K82,'BNU-ESM'!$K82,CanESM2!$K82,CCSM4!$K82,'CNRM-CM5'!$K82,'CSIRO-Mk3-6-0'!$K82,'GFDL-ESM2M'!$K82,'GFDL-ESM2G'!$K82,'HadGEM2-ES'!$K82,'HadGEM2-CC'!$K82,inmcm4!$K82,'IPSL-CM5A-LR'!$K82,'IPSL-CM5A-MR'!$K82,'IPSL-MC5B-LR'!$K82,MIROC5!$K82,'MIROC-ESM'!$K82,'MIROC-ESM-CHEM'!$K82,'MRI-CGCM3'!$K82,'NorESM1-M'!$K82)</f>
        <v>118.7797669</v>
      </c>
      <c r="O83" s="10">
        <f>MIN('bcc-csm-1'!$L82,'bcc-csm1-1-m'!$L82,'BNU-ESM'!$L82,CanESM2!$L82,CCSM4!$L82,'CNRM-CM5'!$L82,'CSIRO-Mk3-6-0'!$L82,'GFDL-ESM2M'!$L82,'GFDL-ESM2G'!$L82,'HadGEM2-ES'!$L82,'HadGEM2-CC'!$L82,inmcm4!$L82,'IPSL-CM5A-LR'!$L82,'IPSL-CM5A-MR'!$L82,'IPSL-MC5B-LR'!$L82,MIROC5!$L82,'MIROC-ESM'!$L82,'MIROC-ESM-CHEM'!$L82,'MRI-CGCM3'!$L82,'NorESM1-M'!$L82)</f>
        <v>18.164913649999999</v>
      </c>
      <c r="P83" s="51">
        <f>MIN('bcc-csm-1'!$M82,'bcc-csm1-1-m'!$M82,'BNU-ESM'!$M82,CanESM2!$M82,CCSM4!$M82,'CNRM-CM5'!$M82,'CSIRO-Mk3-6-0'!$M82,'GFDL-ESM2M'!$M82,'GFDL-ESM2G'!$M82,'HadGEM2-ES'!$M82,'HadGEM2-CC'!$M82,inmcm4!$M82,'IPSL-CM5A-LR'!$M82,'IPSL-CM5A-MR'!$M82,'IPSL-MC5B-LR'!$M82,MIROC5!$M82,'MIROC-ESM'!$M82,'MIROC-ESM-CHEM'!$M82,'MRI-CGCM3'!$M82,'NorESM1-M'!$M82)</f>
        <v>-1.216765023E-2</v>
      </c>
      <c r="Q83" s="10">
        <f>MAX('bcc-csm-1'!$H82,'bcc-csm1-1-m'!$H82,'BNU-ESM'!$H82,CanESM2!$H82,CCSM4!$H82,'CNRM-CM5'!$H82,'CSIRO-Mk3-6-0'!$H82,'GFDL-ESM2M'!$H82,'GFDL-ESM2G'!$H82,'HadGEM2-ES'!$H82,'HadGEM2-CC'!$H82,inmcm4!$H82,'IPSL-CM5A-LR'!$H82,'IPSL-CM5A-MR'!$H82,'IPSL-MC5B-LR'!$H82,MIROC5!$H82,'MIROC-ESM'!$H82,'MIROC-ESM-CHEM'!$H82,'MRI-CGCM3'!$H82,'NorESM1-M'!$H82)</f>
        <v>351.38640939999999</v>
      </c>
      <c r="R83" s="10">
        <f>MAX('bcc-csm-1'!$I82,'bcc-csm1-1-m'!$I82,'BNU-ESM'!$I82,CanESM2!$I82,CCSM4!$I82,'CNRM-CM5'!$I82,'CSIRO-Mk3-6-0'!$I82,'GFDL-ESM2M'!$I82,'GFDL-ESM2G'!$I82,'HadGEM2-ES'!$I82,'HadGEM2-CC'!$I82,inmcm4!$I82,'IPSL-CM5A-LR'!$I82,'IPSL-CM5A-MR'!$I82,'IPSL-MC5B-LR'!$I82,MIROC5!$I82,'MIROC-ESM'!$I82,'MIROC-ESM-CHEM'!$I82,'MRI-CGCM3'!$I82,'NorESM1-M'!$I82)</f>
        <v>147.0565297</v>
      </c>
      <c r="S83" s="51">
        <f>MAX('bcc-csm-1'!$J82,'bcc-csm1-1-m'!$J82,'BNU-ESM'!$J82,CanESM2!$J82,CCSM4!$J82,'CNRM-CM5'!$J82,'CSIRO-Mk3-6-0'!$J82,'GFDL-ESM2M'!$J82,'GFDL-ESM2G'!$J82,'HadGEM2-ES'!$J82,'HadGEM2-CC'!$J82,inmcm4!$J82,'IPSL-CM5A-LR'!$J82,'IPSL-CM5A-MR'!$J82,'IPSL-MC5B-LR'!$J82,MIROC5!$J82,'MIROC-ESM'!$J82,'MIROC-ESM-CHEM'!$J82,'MRI-CGCM3'!$J82,'NorESM1-M'!$J82)</f>
        <v>0.26178699430000002</v>
      </c>
      <c r="T83" s="10">
        <f>MAX('bcc-csm-1'!$K82,'bcc-csm1-1-m'!$K82,'BNU-ESM'!$K82,CanESM2!$K82,CCSM4!$K82,'CNRM-CM5'!$K82,'CSIRO-Mk3-6-0'!$K82,'GFDL-ESM2M'!$K82,'GFDL-ESM2G'!$K82,'HadGEM2-ES'!$K82,'HadGEM2-CC'!$K82,inmcm4!$K82,'IPSL-CM5A-LR'!$K82,'IPSL-CM5A-MR'!$K82,'IPSL-MC5B-LR'!$K82,MIROC5!$K82,'MIROC-ESM'!$K82,'MIROC-ESM-CHEM'!$K82,'MRI-CGCM3'!$K82,'NorESM1-M'!$K82)</f>
        <v>542.4584595</v>
      </c>
      <c r="U83" s="10">
        <f>MAX('bcc-csm-1'!$L82,'bcc-csm1-1-m'!$L82,'BNU-ESM'!$L82,CanESM2!$L82,CCSM4!$L82,'CNRM-CM5'!$L82,'CSIRO-Mk3-6-0'!$L82,'GFDL-ESM2M'!$L82,'GFDL-ESM2G'!$L82,'HadGEM2-ES'!$L82,'HadGEM2-CC'!$L82,inmcm4!$L82,'IPSL-CM5A-LR'!$L82,'IPSL-CM5A-MR'!$L82,'IPSL-MC5B-LR'!$L82,MIROC5!$L82,'MIROC-ESM'!$L82,'MIROC-ESM-CHEM'!$L82,'MRI-CGCM3'!$L82,'NorESM1-M'!$L82)</f>
        <v>259.6396072</v>
      </c>
      <c r="V83" s="51">
        <f>MAX('bcc-csm-1'!$M82,'bcc-csm1-1-m'!$M82,'BNU-ESM'!$M82,CanESM2!$M82,CCSM4!$M82,'CNRM-CM5'!$M82,'CSIRO-Mk3-6-0'!$M82,'GFDL-ESM2M'!$M82,'GFDL-ESM2G'!$M82,'HadGEM2-ES'!$M82,'HadGEM2-CC'!$M82,inmcm4!$M82,'IPSL-CM5A-LR'!$M82,'IPSL-CM5A-MR'!$M82,'IPSL-MC5B-LR'!$M82,MIROC5!$M82,'MIROC-ESM'!$M82,'MIROC-ESM-CHEM'!$M82,'MRI-CGCM3'!$M82,'NorESM1-M'!$M82)</f>
        <v>0.40334926650000003</v>
      </c>
      <c r="W83" s="10">
        <f>STDEV('bcc-csm-1'!$H82,'bcc-csm1-1-m'!$H82,'BNU-ESM'!$H82,CanESM2!$H82,CCSM4!$H82,'CNRM-CM5'!$H82,'CSIRO-Mk3-6-0'!$H82,'GFDL-ESM2M'!$H82,'GFDL-ESM2G'!$H82,'HadGEM2-ES'!$H82,'HadGEM2-CC'!$H82,inmcm4!$H82,'IPSL-CM5A-LR'!$H82,'IPSL-CM5A-MR'!$H82,'IPSL-MC5B-LR'!$H82,MIROC5!$H82,'MIROC-ESM'!$H82,'MIROC-ESM-CHEM'!$H82,'MRI-CGCM3'!$H82,'NorESM1-M'!$H82)</f>
        <v>80.791175262418761</v>
      </c>
      <c r="X83" s="10">
        <f>STDEV('bcc-csm-1'!$I82,'bcc-csm1-1-m'!$I82,'BNU-ESM'!$I82,CanESM2!$I82,CCSM4!$I82,'CNRM-CM5'!$I82,'CSIRO-Mk3-6-0'!$I82,'GFDL-ESM2M'!$I82,'GFDL-ESM2G'!$I82,'HadGEM2-ES'!$I82,'HadGEM2-CC'!$I82,inmcm4!$I82,'IPSL-CM5A-LR'!$I82,'IPSL-CM5A-MR'!$I82,'IPSL-MC5B-LR'!$I82,MIROC5!$I82,'MIROC-ESM'!$I82,'MIROC-ESM-CHEM'!$I82,'MRI-CGCM3'!$I82,'NorESM1-M'!$I82)</f>
        <v>37.608568571477178</v>
      </c>
      <c r="Y83" s="51">
        <f>STDEV('bcc-csm-1'!$J82,'bcc-csm1-1-m'!$J82,'BNU-ESM'!$J82,CanESM2!$J82,CCSM4!$J82,'CNRM-CM5'!$J82,'CSIRO-Mk3-6-0'!$J82,'GFDL-ESM2M'!$J82,'GFDL-ESM2G'!$J82,'HadGEM2-ES'!$J82,'HadGEM2-CC'!$J82,inmcm4!$J82,'IPSL-CM5A-LR'!$J82,'IPSL-CM5A-MR'!$J82,'IPSL-MC5B-LR'!$J82,MIROC5!$J82,'MIROC-ESM'!$J82,'MIROC-ESM-CHEM'!$J82,'MRI-CGCM3'!$J82,'NorESM1-M'!$J82)</f>
        <v>7.6355768055587511E-2</v>
      </c>
      <c r="Z83" s="10">
        <f>STDEV('bcc-csm-1'!$K82,'bcc-csm1-1-m'!$K82,'BNU-ESM'!$K82,CanESM2!$K82,CCSM4!$K82,'CNRM-CM5'!$K82,'CSIRO-Mk3-6-0'!$K82,'GFDL-ESM2M'!$K82,'GFDL-ESM2G'!$K82,'HadGEM2-ES'!$K82,'HadGEM2-CC'!$K82,inmcm4!$K82,'IPSL-CM5A-LR'!$K82,'IPSL-CM5A-MR'!$K82,'IPSL-MC5B-LR'!$K82,MIROC5!$K82,'MIROC-ESM'!$K82,'MIROC-ESM-CHEM'!$K82,'MRI-CGCM3'!$K82,'NorESM1-M'!$K82)</f>
        <v>130.2211642594477</v>
      </c>
      <c r="AA83" s="10">
        <f>STDEV('bcc-csm-1'!$L82,'bcc-csm1-1-m'!$L82,'BNU-ESM'!$L82,CanESM2!$L82,CCSM4!$L82,'CNRM-CM5'!$L82,'CSIRO-Mk3-6-0'!$L82,'GFDL-ESM2M'!$L82,'GFDL-ESM2G'!$L82,'HadGEM2-ES'!$L82,'HadGEM2-CC'!$L82,inmcm4!$L82,'IPSL-CM5A-LR'!$L82,'IPSL-CM5A-MR'!$L82,'IPSL-MC5B-LR'!$L82,MIROC5!$L82,'MIROC-ESM'!$L82,'MIROC-ESM-CHEM'!$L82,'MRI-CGCM3'!$L82,'NorESM1-M'!$L82)</f>
        <v>72.448752127956681</v>
      </c>
      <c r="AB83" s="51">
        <f>STDEV('bcc-csm-1'!$M82,'bcc-csm1-1-m'!$M82,'BNU-ESM'!$M82,CanESM2!$M82,CCSM4!$M82,'CNRM-CM5'!$M82,'CSIRO-Mk3-6-0'!$M82,'GFDL-ESM2M'!$M82,'GFDL-ESM2G'!$M82,'HadGEM2-ES'!$M82,'HadGEM2-CC'!$M82,inmcm4!$M82,'IPSL-CM5A-LR'!$M82,'IPSL-CM5A-MR'!$M82,'IPSL-MC5B-LR'!$M82,MIROC5!$M82,'MIROC-ESM'!$M82,'MIROC-ESM-CHEM'!$M82,'MRI-CGCM3'!$M82,'NorESM1-M'!$M82)</f>
        <v>0.11924866347774807</v>
      </c>
      <c r="AC83" s="10">
        <f t="shared" ref="AC83:AH83" si="186">E83-(3*W83)</f>
        <v>-29.109648140756292</v>
      </c>
      <c r="AD83" s="10">
        <f t="shared" si="186"/>
        <v>-35.912193163681536</v>
      </c>
      <c r="AE83" s="51">
        <f t="shared" si="186"/>
        <v>-0.12319210952126253</v>
      </c>
      <c r="AF83" s="10">
        <f t="shared" si="186"/>
        <v>-41.258637188343016</v>
      </c>
      <c r="AG83" s="10">
        <f t="shared" si="186"/>
        <v>-72.627600724370012</v>
      </c>
      <c r="AH83" s="54">
        <f t="shared" si="186"/>
        <v>-0.16250053614024418</v>
      </c>
      <c r="AI83" s="10">
        <f t="shared" ref="AI83:AN83" si="187">E83+(3*W83)</f>
        <v>455.63740343375628</v>
      </c>
      <c r="AJ83" s="10">
        <f t="shared" si="187"/>
        <v>189.73921826518153</v>
      </c>
      <c r="AK83" s="54">
        <f t="shared" si="187"/>
        <v>0.33494249881226251</v>
      </c>
      <c r="AL83" s="10">
        <f t="shared" si="187"/>
        <v>740.06834836834309</v>
      </c>
      <c r="AM83" s="10">
        <f t="shared" si="187"/>
        <v>362.0649120433701</v>
      </c>
      <c r="AN83" s="54">
        <f t="shared" si="187"/>
        <v>0.55299144472624417</v>
      </c>
      <c r="AO83" s="10">
        <f>AVERAGE('bcc-csm-1'!$E82,'bcc-csm1-1-m'!$E82,'BNU-ESM'!$E82,CanESM2!$E82,CCSM4!$E82,'CNRM-CM5'!$E82,'CSIRO-Mk3-6-0'!$E82,'GFDL-ESM2M'!$E82,'GFDL-ESM2G'!$E82,'HadGEM2-ES'!$E82,'HadGEM2-CC'!$E82,inmcm4!$E82,'IPSL-CM5A-LR'!$E82,'IPSL-CM5A-MR'!$E82,'IPSL-MC5B-LR'!$E82,MIROC5!$E82,'MIROC-ESM'!$E82,'MIROC-ESM-CHEM'!$E82,'MRI-CGCM3'!$E82,'NorESM1-M'!$E82)</f>
        <v>1782.1453109999998</v>
      </c>
      <c r="AP83" s="10">
        <f>AVERAGE('bcc-csm-1'!$F82,'bcc-csm1-1-m'!$F82,'BNU-ESM'!$F82,CanESM2!$F82,CCSM4!$F82,'CNRM-CM5'!$F82,'CSIRO-Mk3-6-0'!$F82,'GFDL-ESM2M'!$F82,'GFDL-ESM2G'!$F82,'HadGEM2-ES'!$F82,'HadGEM2-CC'!$F82,inmcm4!$F82,'IPSL-CM5A-LR'!$F82,'IPSL-CM5A-MR'!$F82,'IPSL-MC5B-LR'!$F82,MIROC5!$F82,'MIROC-ESM'!$F82,'MIROC-ESM-CHEM'!$F82,'MRI-CGCM3'!$F82,'NorESM1-M'!$F82)</f>
        <v>133.30324684499999</v>
      </c>
      <c r="AQ83" s="17">
        <f>AVERAGE('bcc-csm-1'!$G82,'bcc-csm1-1-m'!$G82,'BNU-ESM'!$G82,CanESM2!$G82,CCSM4!$G82,'CNRM-CM5'!$G82,'CSIRO-Mk3-6-0'!$G82,'GFDL-ESM2M'!$G82,'GFDL-ESM2G'!$G82,'HadGEM2-ES'!$G82,'HadGEM2-CC'!$G82,inmcm4!$G82,'IPSL-CM5A-LR'!$G82,'IPSL-CM5A-MR'!$G82,'IPSL-MC5B-LR'!$G82,MIROC5!$G82,'MIROC-ESM'!$G82,'MIROC-ESM-CHEM'!$G82,'MRI-CGCM3'!$G82,'NorESM1-M'!$G82)</f>
        <v>0.90301610313000025</v>
      </c>
      <c r="AR83" s="58">
        <f t="shared" si="152"/>
        <v>0.1196669409223612</v>
      </c>
      <c r="AS83" s="56">
        <f t="shared" si="153"/>
        <v>0.57698153924324247</v>
      </c>
      <c r="AT83" s="60">
        <f t="shared" si="154"/>
        <v>0.1172461867274785</v>
      </c>
      <c r="AU83" s="56">
        <f t="shared" si="155"/>
        <v>0.19605856684825634</v>
      </c>
      <c r="AV83" s="56">
        <f t="shared" si="156"/>
        <v>1.0856348895070309</v>
      </c>
      <c r="AW83" s="60">
        <f t="shared" si="157"/>
        <v>0.21621480903413304</v>
      </c>
    </row>
    <row r="84" spans="1:49" ht="12.75" x14ac:dyDescent="0.35">
      <c r="A84" s="7" t="str">
        <f>IF(AND(B84='bcc-csm-1'!C83, B84='bcc-csm1-1-m'!C83,B84='BNU-ESM'!C83, B84=CanESM2!C83, B84=CCSM4!C83, B84='CNRM-CM5'!C83, B84='CSIRO-Mk3-6-0'!C83, B84='GFDL-ESM2M'!C83, B84='GFDL-ESM2G'!C83, B84='HadGEM2-ES'!C83, B84='HadGEM2-CC'!C83, B84=inmcm4!C83, B84='IPSL-CM5A-LR'!C83, B84='IPSL-CM5A-MR'!C83, B84='IPSL-MC5B-LR'!C83, B84=MIROC5!C83, B84='MIROC-ESM'!C83, B84='MIROC-ESM-CHEM'!C83, B84='MRI-CGCM3'!C83, B84='NorESM1-M'!C83), "Yes", "No")</f>
        <v>Yes</v>
      </c>
      <c r="B84" s="7">
        <v>27159</v>
      </c>
      <c r="C84" s="7" t="str">
        <f>VLOOKUP(B84, 'County name'!$A$2:$B$89, 2, FALSE)</f>
        <v>Wadena</v>
      </c>
      <c r="D84" s="8" t="s">
        <v>97</v>
      </c>
      <c r="E84" s="10">
        <f>AVERAGE('bcc-csm-1'!$H83,'bcc-csm1-1-m'!$H83,'BNU-ESM'!$H83,CanESM2!$H83,CCSM4!$H83,'CNRM-CM5'!$H83,'CSIRO-Mk3-6-0'!$H83,'GFDL-ESM2M'!$H83,'GFDL-ESM2G'!$H83,'HadGEM2-ES'!$H83,'HadGEM2-CC'!$H83,inmcm4!$H83,'IPSL-CM5A-LR'!$H83,'IPSL-CM5A-MR'!$H83,'IPSL-MC5B-LR'!$H83,MIROC5!$H83,'MIROC-ESM'!$H83,'MIROC-ESM-CHEM'!$H83,'MRI-CGCM3'!$H83,'NorESM1-M'!$H83)</f>
        <v>191.93139487850004</v>
      </c>
      <c r="F84" s="10">
        <f>AVERAGE('bcc-csm-1'!$I83,'bcc-csm1-1-m'!$I83,'BNU-ESM'!$I83,CanESM2!$I83,CCSM4!$I83,'CNRM-CM5'!$I83,'CSIRO-Mk3-6-0'!$I83,'GFDL-ESM2M'!$I83,'GFDL-ESM2G'!$I83,'HadGEM2-ES'!$I83,'HadGEM2-CC'!$I83,inmcm4!$I83,'IPSL-CM5A-LR'!$I83,'IPSL-CM5A-MR'!$I83,'IPSL-MC5B-LR'!$I83,MIROC5!$I83,'MIROC-ESM'!$I83,'MIROC-ESM-CHEM'!$I83,'MRI-CGCM3'!$I83,'NorESM1-M'!$I83)</f>
        <v>49.957630441500001</v>
      </c>
      <c r="G84" s="51">
        <f>AVERAGE('bcc-csm-1'!$J83,'bcc-csm1-1-m'!$J83,'BNU-ESM'!$J83,CanESM2!$J83,CCSM4!$J83,'CNRM-CM5'!$J83,'CSIRO-Mk3-6-0'!$J83,'GFDL-ESM2M'!$J83,'GFDL-ESM2G'!$J83,'HadGEM2-ES'!$J83,'HadGEM2-CC'!$J83,inmcm4!$J83,'IPSL-CM5A-LR'!$J83,'IPSL-CM5A-MR'!$J83,'IPSL-MC5B-LR'!$J83,MIROC5!$J83,'MIROC-ESM'!$J83,'MIROC-ESM-CHEM'!$J83,'MRI-CGCM3'!$J83,'NorESM1-M'!$J83)</f>
        <v>7.8125029069000013E-2</v>
      </c>
      <c r="H84" s="10">
        <f>AVERAGE('bcc-csm-1'!$K83,'bcc-csm1-1-m'!$K83,'BNU-ESM'!$K83,CanESM2!$K83,CCSM4!$K83,'CNRM-CM5'!$K83,'CSIRO-Mk3-6-0'!$K83,'GFDL-ESM2M'!$K83,'GFDL-ESM2G'!$K83,'HadGEM2-ES'!$K83,'HadGEM2-CC'!$K83,inmcm4!$K83,'IPSL-CM5A-LR'!$K83,'IPSL-CM5A-MR'!$K83,'IPSL-MC5B-LR'!$K83,MIROC5!$K83,'MIROC-ESM'!$K83,'MIROC-ESM-CHEM'!$K83,'MRI-CGCM3'!$K83,'NorESM1-M'!$K83)</f>
        <v>323.14078203999992</v>
      </c>
      <c r="I84" s="10">
        <f>AVERAGE('bcc-csm-1'!$L83,'bcc-csm1-1-m'!$L83,'BNU-ESM'!$L83,CanESM2!$L83,CCSM4!$L83,'CNRM-CM5'!$L83,'CSIRO-Mk3-6-0'!$L83,'GFDL-ESM2M'!$L83,'GFDL-ESM2G'!$L83,'HadGEM2-ES'!$L83,'HadGEM2-CC'!$L83,inmcm4!$L83,'IPSL-CM5A-LR'!$L83,'IPSL-CM5A-MR'!$L83,'IPSL-MC5B-LR'!$L83,MIROC5!$L83,'MIROC-ESM'!$L83,'MIROC-ESM-CHEM'!$L83,'MRI-CGCM3'!$L83,'NorESM1-M'!$L83)</f>
        <v>95.081679659700015</v>
      </c>
      <c r="J84" s="51">
        <f>AVERAGE('bcc-csm-1'!$M83,'bcc-csm1-1-m'!$M83,'BNU-ESM'!$M83,CanESM2!$M83,CCSM4!$M83,'CNRM-CM5'!$M83,'CSIRO-Mk3-6-0'!$M83,'GFDL-ESM2M'!$M83,'GFDL-ESM2G'!$M83,'HadGEM2-ES'!$M83,'HadGEM2-CC'!$M83,inmcm4!$M83,'IPSL-CM5A-LR'!$M83,'IPSL-CM5A-MR'!$M83,'IPSL-MC5B-LR'!$M83,MIROC5!$M83,'MIROC-ESM'!$M83,'MIROC-ESM-CHEM'!$M83,'MRI-CGCM3'!$M83,'NorESM1-M'!$M83)</f>
        <v>0.15869611172049999</v>
      </c>
      <c r="K84" s="10">
        <f>MIN('bcc-csm-1'!$H83,'bcc-csm1-1-m'!$H83,'BNU-ESM'!$H83,CanESM2!$H83,CCSM4!$H83,'CNRM-CM5'!$H83,'CSIRO-Mk3-6-0'!$H83,'GFDL-ESM2M'!$H83,'GFDL-ESM2G'!$H83,'HadGEM2-ES'!$H83,'HadGEM2-CC'!$H83,inmcm4!$H83,'IPSL-CM5A-LR'!$H83,'IPSL-CM5A-MR'!$H83,'IPSL-MC5B-LR'!$H83,MIROC5!$H83,'MIROC-ESM'!$H83,'MIROC-ESM-CHEM'!$H83,'MRI-CGCM3'!$H83,'NorESM1-M'!$H83)</f>
        <v>13.318253009999999</v>
      </c>
      <c r="L84" s="10">
        <f>MIN('bcc-csm-1'!$I83,'bcc-csm1-1-m'!$I83,'BNU-ESM'!$I83,CanESM2!$I83,CCSM4!$I83,'CNRM-CM5'!$I83,'CSIRO-Mk3-6-0'!$I83,'GFDL-ESM2M'!$I83,'GFDL-ESM2G'!$I83,'HadGEM2-ES'!$I83,'HadGEM2-CC'!$I83,inmcm4!$I83,'IPSL-CM5A-LR'!$I83,'IPSL-CM5A-MR'!$I83,'IPSL-MC5B-LR'!$I83,MIROC5!$I83,'MIROC-ESM'!$I83,'MIROC-ESM-CHEM'!$I83,'MRI-CGCM3'!$I83,'NorESM1-M'!$I83)</f>
        <v>-13.25247459</v>
      </c>
      <c r="M84" s="51">
        <f>MIN('bcc-csm-1'!$J83,'bcc-csm1-1-m'!$J83,'BNU-ESM'!$J83,CanESM2!$J83,CCSM4!$J83,'CNRM-CM5'!$J83,'CSIRO-Mk3-6-0'!$J83,'GFDL-ESM2M'!$J83,'GFDL-ESM2G'!$J83,'HadGEM2-ES'!$J83,'HadGEM2-CC'!$J83,inmcm4!$J83,'IPSL-CM5A-LR'!$J83,'IPSL-CM5A-MR'!$J83,'IPSL-MC5B-LR'!$J83,MIROC5!$J83,'MIROC-ESM'!$J83,'MIROC-ESM-CHEM'!$J83,'MRI-CGCM3'!$J83,'NorESM1-M'!$J83)</f>
        <v>-9.8703907729999998E-2</v>
      </c>
      <c r="N84" s="10">
        <f>MIN('bcc-csm-1'!$K83,'bcc-csm1-1-m'!$K83,'BNU-ESM'!$K83,CanESM2!$K83,CCSM4!$K83,'CNRM-CM5'!$K83,'CSIRO-Mk3-6-0'!$K83,'GFDL-ESM2M'!$K83,'GFDL-ESM2G'!$K83,'HadGEM2-ES'!$K83,'HadGEM2-CC'!$K83,inmcm4!$K83,'IPSL-CM5A-LR'!$K83,'IPSL-CM5A-MR'!$K83,'IPSL-MC5B-LR'!$K83,MIROC5!$K83,'MIROC-ESM'!$K83,'MIROC-ESM-CHEM'!$K83,'MRI-CGCM3'!$K83,'NorESM1-M'!$K83)</f>
        <v>100.7794619</v>
      </c>
      <c r="O84" s="10">
        <f>MIN('bcc-csm-1'!$L83,'bcc-csm1-1-m'!$L83,'BNU-ESM'!$L83,CanESM2!$L83,CCSM4!$L83,'CNRM-CM5'!$L83,'CSIRO-Mk3-6-0'!$L83,'GFDL-ESM2M'!$L83,'GFDL-ESM2G'!$L83,'HadGEM2-ES'!$L83,'HadGEM2-CC'!$L83,inmcm4!$L83,'IPSL-CM5A-LR'!$L83,'IPSL-CM5A-MR'!$L83,'IPSL-MC5B-LR'!$L83,MIROC5!$L83,'MIROC-ESM'!$L83,'MIROC-ESM-CHEM'!$L83,'MRI-CGCM3'!$L83,'NorESM1-M'!$L83)</f>
        <v>9.3191040039999997</v>
      </c>
      <c r="P84" s="51">
        <f>MIN('bcc-csm-1'!$M83,'bcc-csm1-1-m'!$M83,'BNU-ESM'!$M83,CanESM2!$M83,CCSM4!$M83,'CNRM-CM5'!$M83,'CSIRO-Mk3-6-0'!$M83,'GFDL-ESM2M'!$M83,'GFDL-ESM2G'!$M83,'HadGEM2-ES'!$M83,'HadGEM2-CC'!$M83,inmcm4!$M83,'IPSL-CM5A-LR'!$M83,'IPSL-CM5A-MR'!$M83,'IPSL-MC5B-LR'!$M83,MIROC5!$M83,'MIROC-ESM'!$M83,'MIROC-ESM-CHEM'!$M83,'MRI-CGCM3'!$M83,'NorESM1-M'!$M83)</f>
        <v>-2.4125215969999999E-2</v>
      </c>
      <c r="Q84" s="10">
        <f>MAX('bcc-csm-1'!$H83,'bcc-csm1-1-m'!$H83,'BNU-ESM'!$H83,CanESM2!$H83,CCSM4!$H83,'CNRM-CM5'!$H83,'CSIRO-Mk3-6-0'!$H83,'GFDL-ESM2M'!$H83,'GFDL-ESM2G'!$H83,'HadGEM2-ES'!$H83,'HadGEM2-CC'!$H83,inmcm4!$H83,'IPSL-CM5A-LR'!$H83,'IPSL-CM5A-MR'!$H83,'IPSL-MC5B-LR'!$H83,MIROC5!$H83,'MIROC-ESM'!$H83,'MIROC-ESM-CHEM'!$H83,'MRI-CGCM3'!$H83,'NorESM1-M'!$H83)</f>
        <v>317.70471199999997</v>
      </c>
      <c r="R84" s="10">
        <f>MAX('bcc-csm-1'!$I83,'bcc-csm1-1-m'!$I83,'BNU-ESM'!$I83,CanESM2!$I83,CCSM4!$I83,'CNRM-CM5'!$I83,'CSIRO-Mk3-6-0'!$I83,'GFDL-ESM2M'!$I83,'GFDL-ESM2G'!$I83,'HadGEM2-ES'!$I83,'HadGEM2-CC'!$I83,inmcm4!$I83,'IPSL-CM5A-LR'!$I83,'IPSL-CM5A-MR'!$I83,'IPSL-MC5B-LR'!$I83,MIROC5!$I83,'MIROC-ESM'!$I83,'MIROC-ESM-CHEM'!$I83,'MRI-CGCM3'!$I83,'NorESM1-M'!$I83)</f>
        <v>92.578948929999996</v>
      </c>
      <c r="S84" s="51">
        <f>MAX('bcc-csm-1'!$J83,'bcc-csm1-1-m'!$J83,'BNU-ESM'!$J83,CanESM2!$J83,CCSM4!$J83,'CNRM-CM5'!$J83,'CSIRO-Mk3-6-0'!$J83,'GFDL-ESM2M'!$J83,'GFDL-ESM2G'!$J83,'HadGEM2-ES'!$J83,'HadGEM2-CC'!$J83,inmcm4!$J83,'IPSL-CM5A-LR'!$J83,'IPSL-CM5A-MR'!$J83,'IPSL-MC5B-LR'!$J83,MIROC5!$J83,'MIROC-ESM'!$J83,'MIROC-ESM-CHEM'!$J83,'MRI-CGCM3'!$J83,'NorESM1-M'!$J83)</f>
        <v>0.20941249140000001</v>
      </c>
      <c r="T84" s="10">
        <f>MAX('bcc-csm-1'!$K83,'bcc-csm1-1-m'!$K83,'BNU-ESM'!$K83,CanESM2!$K83,CCSM4!$K83,'CNRM-CM5'!$K83,'CSIRO-Mk3-6-0'!$K83,'GFDL-ESM2M'!$K83,'GFDL-ESM2G'!$K83,'HadGEM2-ES'!$K83,'HadGEM2-CC'!$K83,inmcm4!$K83,'IPSL-CM5A-LR'!$K83,'IPSL-CM5A-MR'!$K83,'IPSL-MC5B-LR'!$K83,MIROC5!$K83,'MIROC-ESM'!$K83,'MIROC-ESM-CHEM'!$K83,'MRI-CGCM3'!$K83,'NorESM1-M'!$K83)</f>
        <v>510.80680919999998</v>
      </c>
      <c r="U84" s="10">
        <f>MAX('bcc-csm-1'!$L83,'bcc-csm1-1-m'!$L83,'BNU-ESM'!$L83,CanESM2!$L83,CCSM4!$L83,'CNRM-CM5'!$L83,'CSIRO-Mk3-6-0'!$L83,'GFDL-ESM2M'!$L83,'GFDL-ESM2G'!$L83,'HadGEM2-ES'!$L83,'HadGEM2-CC'!$L83,inmcm4!$L83,'IPSL-CM5A-LR'!$L83,'IPSL-CM5A-MR'!$L83,'IPSL-MC5B-LR'!$L83,MIROC5!$L83,'MIROC-ESM'!$L83,'MIROC-ESM-CHEM'!$L83,'MRI-CGCM3'!$L83,'NorESM1-M'!$L83)</f>
        <v>173.58023119999999</v>
      </c>
      <c r="V84" s="51">
        <f>MAX('bcc-csm-1'!$M83,'bcc-csm1-1-m'!$M83,'BNU-ESM'!$M83,CanESM2!$M83,CCSM4!$M83,'CNRM-CM5'!$M83,'CSIRO-Mk3-6-0'!$M83,'GFDL-ESM2M'!$M83,'GFDL-ESM2G'!$M83,'HadGEM2-ES'!$M83,'HadGEM2-CC'!$M83,inmcm4!$M83,'IPSL-CM5A-LR'!$M83,'IPSL-CM5A-MR'!$M83,'IPSL-MC5B-LR'!$M83,MIROC5!$M83,'MIROC-ESM'!$M83,'MIROC-ESM-CHEM'!$M83,'MRI-CGCM3'!$M83,'NorESM1-M'!$M83)</f>
        <v>0.35490563380000001</v>
      </c>
      <c r="W84" s="10">
        <f>STDEV('bcc-csm-1'!$H83,'bcc-csm1-1-m'!$H83,'BNU-ESM'!$H83,CanESM2!$H83,CCSM4!$H83,'CNRM-CM5'!$H83,'CSIRO-Mk3-6-0'!$H83,'GFDL-ESM2M'!$H83,'GFDL-ESM2G'!$H83,'HadGEM2-ES'!$H83,'HadGEM2-CC'!$H83,inmcm4!$H83,'IPSL-CM5A-LR'!$H83,'IPSL-CM5A-MR'!$H83,'IPSL-MC5B-LR'!$H83,MIROC5!$H83,'MIROC-ESM'!$H83,'MIROC-ESM-CHEM'!$H83,'MRI-CGCM3'!$H83,'NorESM1-M'!$H83)</f>
        <v>76.714833941896146</v>
      </c>
      <c r="X84" s="10">
        <f>STDEV('bcc-csm-1'!$I83,'bcc-csm1-1-m'!$I83,'BNU-ESM'!$I83,CanESM2!$I83,CCSM4!$I83,'CNRM-CM5'!$I83,'CSIRO-Mk3-6-0'!$I83,'GFDL-ESM2M'!$I83,'GFDL-ESM2G'!$I83,'HadGEM2-ES'!$I83,'HadGEM2-CC'!$I83,inmcm4!$I83,'IPSL-CM5A-LR'!$I83,'IPSL-CM5A-MR'!$I83,'IPSL-MC5B-LR'!$I83,MIROC5!$I83,'MIROC-ESM'!$I83,'MIROC-ESM-CHEM'!$I83,'MRI-CGCM3'!$I83,'NorESM1-M'!$I83)</f>
        <v>24.90323675415965</v>
      </c>
      <c r="Y84" s="51">
        <f>STDEV('bcc-csm-1'!$J83,'bcc-csm1-1-m'!$J83,'BNU-ESM'!$J83,CanESM2!$J83,CCSM4!$J83,'CNRM-CM5'!$J83,'CSIRO-Mk3-6-0'!$J83,'GFDL-ESM2M'!$J83,'GFDL-ESM2G'!$J83,'HadGEM2-ES'!$J83,'HadGEM2-CC'!$J83,inmcm4!$J83,'IPSL-CM5A-LR'!$J83,'IPSL-CM5A-MR'!$J83,'IPSL-MC5B-LR'!$J83,MIROC5!$J83,'MIROC-ESM'!$J83,'MIROC-ESM-CHEM'!$J83,'MRI-CGCM3'!$J83,'NorESM1-M'!$J83)</f>
        <v>6.4727118957788696E-2</v>
      </c>
      <c r="Z84" s="10">
        <f>STDEV('bcc-csm-1'!$K83,'bcc-csm1-1-m'!$K83,'BNU-ESM'!$K83,CanESM2!$K83,CCSM4!$K83,'CNRM-CM5'!$K83,'CSIRO-Mk3-6-0'!$K83,'GFDL-ESM2M'!$K83,'GFDL-ESM2G'!$K83,'HadGEM2-ES'!$K83,'HadGEM2-CC'!$K83,inmcm4!$K83,'IPSL-CM5A-LR'!$K83,'IPSL-CM5A-MR'!$K83,'IPSL-MC5B-LR'!$K83,MIROC5!$K83,'MIROC-ESM'!$K83,'MIROC-ESM-CHEM'!$K83,'MRI-CGCM3'!$K83,'NorESM1-M'!$K83)</f>
        <v>123.76637954309963</v>
      </c>
      <c r="AA84" s="10">
        <f>STDEV('bcc-csm-1'!$L83,'bcc-csm1-1-m'!$L83,'BNU-ESM'!$L83,CanESM2!$L83,CCSM4!$L83,'CNRM-CM5'!$L83,'CSIRO-Mk3-6-0'!$L83,'GFDL-ESM2M'!$L83,'GFDL-ESM2G'!$L83,'HadGEM2-ES'!$L83,'HadGEM2-CC'!$L83,inmcm4!$L83,'IPSL-CM5A-LR'!$L83,'IPSL-CM5A-MR'!$L83,'IPSL-MC5B-LR'!$L83,MIROC5!$L83,'MIROC-ESM'!$L83,'MIROC-ESM-CHEM'!$L83,'MRI-CGCM3'!$L83,'NorESM1-M'!$L83)</f>
        <v>51.83387571311799</v>
      </c>
      <c r="AB84" s="51">
        <f>STDEV('bcc-csm-1'!$M83,'bcc-csm1-1-m'!$M83,'BNU-ESM'!$M83,CanESM2!$M83,CCSM4!$M83,'CNRM-CM5'!$M83,'CSIRO-Mk3-6-0'!$M83,'GFDL-ESM2M'!$M83,'GFDL-ESM2G'!$M83,'HadGEM2-ES'!$M83,'HadGEM2-CC'!$M83,inmcm4!$M83,'IPSL-CM5A-LR'!$M83,'IPSL-CM5A-MR'!$M83,'IPSL-MC5B-LR'!$M83,MIROC5!$M83,'MIROC-ESM'!$M83,'MIROC-ESM-CHEM'!$M83,'MRI-CGCM3'!$M83,'NorESM1-M'!$M83)</f>
        <v>0.1079413888449318</v>
      </c>
      <c r="AC84" s="10">
        <f t="shared" ref="AC84:AH84" si="188">E84-(3*W84)</f>
        <v>-38.213106947188408</v>
      </c>
      <c r="AD84" s="10">
        <f t="shared" si="188"/>
        <v>-24.752079820978949</v>
      </c>
      <c r="AE84" s="51">
        <f t="shared" si="188"/>
        <v>-0.11605632780436606</v>
      </c>
      <c r="AF84" s="10">
        <f t="shared" si="188"/>
        <v>-48.15835658929899</v>
      </c>
      <c r="AG84" s="10">
        <f t="shared" si="188"/>
        <v>-60.419947479653942</v>
      </c>
      <c r="AH84" s="54">
        <f t="shared" si="188"/>
        <v>-0.16512805481429541</v>
      </c>
      <c r="AI84" s="10">
        <f t="shared" ref="AI84:AN84" si="189">E84+(3*W84)</f>
        <v>422.07589670418849</v>
      </c>
      <c r="AJ84" s="10">
        <f t="shared" si="189"/>
        <v>124.66734070397895</v>
      </c>
      <c r="AK84" s="54">
        <f t="shared" si="189"/>
        <v>0.27230638594236611</v>
      </c>
      <c r="AL84" s="10">
        <f t="shared" si="189"/>
        <v>694.43992066929877</v>
      </c>
      <c r="AM84" s="10">
        <f t="shared" si="189"/>
        <v>250.58330679905396</v>
      </c>
      <c r="AN84" s="54">
        <f t="shared" si="189"/>
        <v>0.48252027825529542</v>
      </c>
      <c r="AO84" s="10">
        <f>AVERAGE('bcc-csm-1'!$E83,'bcc-csm1-1-m'!$E83,'BNU-ESM'!$E83,CanESM2!$E83,CCSM4!$E83,'CNRM-CM5'!$E83,'CSIRO-Mk3-6-0'!$E83,'GFDL-ESM2M'!$E83,'GFDL-ESM2G'!$E83,'HadGEM2-ES'!$E83,'HadGEM2-CC'!$E83,inmcm4!$E83,'IPSL-CM5A-LR'!$E83,'IPSL-CM5A-MR'!$E83,'IPSL-MC5B-LR'!$E83,MIROC5!$E83,'MIROC-ESM'!$E83,'MIROC-ESM-CHEM'!$E83,'MRI-CGCM3'!$E83,'NorESM1-M'!$E83)</f>
        <v>1524.8023190999997</v>
      </c>
      <c r="AP84" s="10">
        <f>AVERAGE('bcc-csm-1'!$F83,'bcc-csm1-1-m'!$F83,'BNU-ESM'!$F83,CanESM2!$F83,CCSM4!$F83,'CNRM-CM5'!$F83,'CSIRO-Mk3-6-0'!$F83,'GFDL-ESM2M'!$F83,'GFDL-ESM2G'!$F83,'HadGEM2-ES'!$F83,'HadGEM2-CC'!$F83,inmcm4!$F83,'IPSL-CM5A-LR'!$F83,'IPSL-CM5A-MR'!$F83,'IPSL-MC5B-LR'!$F83,MIROC5!$F83,'MIROC-ESM'!$F83,'MIROC-ESM-CHEM'!$F83,'MRI-CGCM3'!$F83,'NorESM1-M'!$F83)</f>
        <v>70.289678638500007</v>
      </c>
      <c r="AQ84" s="17">
        <f>AVERAGE('bcc-csm-1'!$G83,'bcc-csm1-1-m'!$G83,'BNU-ESM'!$G83,CanESM2!$G83,CCSM4!$G83,'CNRM-CM5'!$G83,'CSIRO-Mk3-6-0'!$G83,'GFDL-ESM2M'!$G83,'GFDL-ESM2G'!$G83,'HadGEM2-ES'!$G83,'HadGEM2-CC'!$G83,inmcm4!$G83,'IPSL-CM5A-LR'!$G83,'IPSL-CM5A-MR'!$G83,'IPSL-MC5B-LR'!$G83,MIROC5!$G83,'MIROC-ESM'!$G83,'MIROC-ESM-CHEM'!$G83,'MRI-CGCM3'!$G83,'NorESM1-M'!$G83)</f>
        <v>0.72923971385999997</v>
      </c>
      <c r="AR84" s="58">
        <f t="shared" si="152"/>
        <v>0.12587296889198446</v>
      </c>
      <c r="AS84" s="56">
        <f t="shared" si="153"/>
        <v>0.7107392067963807</v>
      </c>
      <c r="AT84" s="60">
        <f t="shared" si="154"/>
        <v>0.1071321646149383</v>
      </c>
      <c r="AU84" s="56">
        <f t="shared" si="155"/>
        <v>0.21192306569334884</v>
      </c>
      <c r="AV84" s="56">
        <f t="shared" si="156"/>
        <v>1.3527118277024046</v>
      </c>
      <c r="AW84" s="60">
        <f t="shared" si="157"/>
        <v>0.21761858097454989</v>
      </c>
    </row>
    <row r="85" spans="1:49" ht="12.75" x14ac:dyDescent="0.35">
      <c r="A85" s="7" t="str">
        <f>IF(AND(B85='bcc-csm-1'!C84, B85='bcc-csm1-1-m'!C84,B85='BNU-ESM'!C84, B85=CanESM2!C84, B85=CCSM4!C84, B85='CNRM-CM5'!C84, B85='CSIRO-Mk3-6-0'!C84, B85='GFDL-ESM2M'!C84, B85='GFDL-ESM2G'!C84, B85='HadGEM2-ES'!C84, B85='HadGEM2-CC'!C84, B85=inmcm4!C84, B85='IPSL-CM5A-LR'!C84, B85='IPSL-CM5A-MR'!C84, B85='IPSL-MC5B-LR'!C84, B85=MIROC5!C84, B85='MIROC-ESM'!C84, B85='MIROC-ESM-CHEM'!C84, B85='MRI-CGCM3'!C84, B85='NorESM1-M'!C84), "Yes", "No")</f>
        <v>Yes</v>
      </c>
      <c r="B85" s="7">
        <v>27161</v>
      </c>
      <c r="C85" s="7" t="str">
        <f>VLOOKUP(B85, 'County name'!$A$2:$B$89, 2, FALSE)</f>
        <v>Waseca</v>
      </c>
      <c r="D85" s="8" t="s">
        <v>97</v>
      </c>
      <c r="E85" s="10">
        <f>AVERAGE('bcc-csm-1'!$H84,'bcc-csm1-1-m'!$H84,'BNU-ESM'!$H84,CanESM2!$H84,CCSM4!$H84,'CNRM-CM5'!$H84,'CSIRO-Mk3-6-0'!$H84,'GFDL-ESM2M'!$H84,'GFDL-ESM2G'!$H84,'HadGEM2-ES'!$H84,'HadGEM2-CC'!$H84,inmcm4!$H84,'IPSL-CM5A-LR'!$H84,'IPSL-CM5A-MR'!$H84,'IPSL-MC5B-LR'!$H84,MIROC5!$H84,'MIROC-ESM'!$H84,'MIROC-ESM-CHEM'!$H84,'MRI-CGCM3'!$H84,'NorESM1-M'!$H84)</f>
        <v>212.05535813</v>
      </c>
      <c r="F85" s="10">
        <f>AVERAGE('bcc-csm-1'!$I84,'bcc-csm1-1-m'!$I84,'BNU-ESM'!$I84,CanESM2!$I84,CCSM4!$I84,'CNRM-CM5'!$I84,'CSIRO-Mk3-6-0'!$I84,'GFDL-ESM2M'!$I84,'GFDL-ESM2G'!$I84,'HadGEM2-ES'!$I84,'HadGEM2-CC'!$I84,inmcm4!$I84,'IPSL-CM5A-LR'!$I84,'IPSL-CM5A-MR'!$I84,'IPSL-MC5B-LR'!$I84,MIROC5!$I84,'MIROC-ESM'!$I84,'MIROC-ESM-CHEM'!$I84,'MRI-CGCM3'!$I84,'NorESM1-M'!$I84)</f>
        <v>75.505689192000006</v>
      </c>
      <c r="G85" s="51">
        <f>AVERAGE('bcc-csm-1'!$J84,'bcc-csm1-1-m'!$J84,'BNU-ESM'!$J84,CanESM2!$J84,CCSM4!$J84,'CNRM-CM5'!$J84,'CSIRO-Mk3-6-0'!$J84,'GFDL-ESM2M'!$J84,'GFDL-ESM2G'!$J84,'HadGEM2-ES'!$J84,'HadGEM2-CC'!$J84,inmcm4!$J84,'IPSL-CM5A-LR'!$J84,'IPSL-CM5A-MR'!$J84,'IPSL-MC5B-LR'!$J84,MIROC5!$J84,'MIROC-ESM'!$J84,'MIROC-ESM-CHEM'!$J84,'MRI-CGCM3'!$J84,'NorESM1-M'!$J84)</f>
        <v>0.10670105082349998</v>
      </c>
      <c r="H85" s="10">
        <f>AVERAGE('bcc-csm-1'!$K84,'bcc-csm1-1-m'!$K84,'BNU-ESM'!$K84,CanESM2!$K84,CCSM4!$K84,'CNRM-CM5'!$K84,'CSIRO-Mk3-6-0'!$K84,'GFDL-ESM2M'!$K84,'GFDL-ESM2G'!$K84,'HadGEM2-ES'!$K84,'HadGEM2-CC'!$K84,inmcm4!$K84,'IPSL-CM5A-LR'!$K84,'IPSL-CM5A-MR'!$K84,'IPSL-MC5B-LR'!$K84,MIROC5!$K84,'MIROC-ESM'!$K84,'MIROC-ESM-CHEM'!$K84,'MRI-CGCM3'!$K84,'NorESM1-M'!$K84)</f>
        <v>347.22247902999999</v>
      </c>
      <c r="I85" s="10">
        <f>AVERAGE('bcc-csm-1'!$L84,'bcc-csm1-1-m'!$L84,'BNU-ESM'!$L84,CanESM2!$L84,CCSM4!$L84,'CNRM-CM5'!$L84,'CSIRO-Mk3-6-0'!$L84,'GFDL-ESM2M'!$L84,'GFDL-ESM2G'!$L84,'HadGEM2-ES'!$L84,'HadGEM2-CC'!$L84,inmcm4!$L84,'IPSL-CM5A-LR'!$L84,'IPSL-CM5A-MR'!$L84,'IPSL-MC5B-LR'!$L84,MIROC5!$L84,'MIROC-ESM'!$L84,'MIROC-ESM-CHEM'!$L84,'MRI-CGCM3'!$L84,'NorESM1-M'!$L84)</f>
        <v>144.35786334350001</v>
      </c>
      <c r="J85" s="51">
        <f>AVERAGE('bcc-csm-1'!$M84,'bcc-csm1-1-m'!$M84,'BNU-ESM'!$M84,CanESM2!$M84,CCSM4!$M84,'CNRM-CM5'!$M84,'CSIRO-Mk3-6-0'!$M84,'GFDL-ESM2M'!$M84,'GFDL-ESM2G'!$M84,'HadGEM2-ES'!$M84,'HadGEM2-CC'!$M84,inmcm4!$M84,'IPSL-CM5A-LR'!$M84,'IPSL-CM5A-MR'!$M84,'IPSL-MC5B-LR'!$M84,MIROC5!$M84,'MIROC-ESM'!$M84,'MIROC-ESM-CHEM'!$M84,'MRI-CGCM3'!$M84,'NorESM1-M'!$M84)</f>
        <v>0.19855221906650003</v>
      </c>
      <c r="K85" s="10">
        <f>MIN('bcc-csm-1'!$H84,'bcc-csm1-1-m'!$H84,'BNU-ESM'!$H84,CanESM2!$H84,CCSM4!$H84,'CNRM-CM5'!$H84,'CSIRO-Mk3-6-0'!$H84,'GFDL-ESM2M'!$H84,'GFDL-ESM2G'!$H84,'HadGEM2-ES'!$H84,'HadGEM2-CC'!$H84,inmcm4!$H84,'IPSL-CM5A-LR'!$H84,'IPSL-CM5A-MR'!$H84,'IPSL-MC5B-LR'!$H84,MIROC5!$H84,'MIROC-ESM'!$H84,'MIROC-ESM-CHEM'!$H84,'MRI-CGCM3'!$H84,'NorESM1-M'!$H84)</f>
        <v>42.877079670000001</v>
      </c>
      <c r="L85" s="10">
        <f>MIN('bcc-csm-1'!$I84,'bcc-csm1-1-m'!$I84,'BNU-ESM'!$I84,CanESM2!$I84,CCSM4!$I84,'CNRM-CM5'!$I84,'CSIRO-Mk3-6-0'!$I84,'GFDL-ESM2M'!$I84,'GFDL-ESM2G'!$I84,'HadGEM2-ES'!$I84,'HadGEM2-CC'!$I84,inmcm4!$I84,'IPSL-CM5A-LR'!$I84,'IPSL-CM5A-MR'!$I84,'IPSL-MC5B-LR'!$I84,MIROC5!$I84,'MIROC-ESM'!$I84,'MIROC-ESM-CHEM'!$I84,'MRI-CGCM3'!$I84,'NorESM1-M'!$I84)</f>
        <v>-10.485917000000001</v>
      </c>
      <c r="M85" s="51">
        <f>MIN('bcc-csm-1'!$J84,'bcc-csm1-1-m'!$J84,'BNU-ESM'!$J84,CanESM2!$J84,CCSM4!$J84,'CNRM-CM5'!$J84,'CSIRO-Mk3-6-0'!$J84,'GFDL-ESM2M'!$J84,'GFDL-ESM2G'!$J84,'HadGEM2-ES'!$J84,'HadGEM2-CC'!$J84,inmcm4!$J84,'IPSL-CM5A-LR'!$J84,'IPSL-CM5A-MR'!$J84,'IPSL-MC5B-LR'!$J84,MIROC5!$J84,'MIROC-ESM'!$J84,'MIROC-ESM-CHEM'!$J84,'MRI-CGCM3'!$J84,'NorESM1-M'!$J84)</f>
        <v>-6.3121334919999994E-2</v>
      </c>
      <c r="N85" s="10">
        <f>MIN('bcc-csm-1'!$K84,'bcc-csm1-1-m'!$K84,'BNU-ESM'!$K84,CanESM2!$K84,CCSM4!$K84,'CNRM-CM5'!$K84,'CSIRO-Mk3-6-0'!$K84,'GFDL-ESM2M'!$K84,'GFDL-ESM2G'!$K84,'HadGEM2-ES'!$K84,'HadGEM2-CC'!$K84,inmcm4!$K84,'IPSL-CM5A-LR'!$K84,'IPSL-CM5A-MR'!$K84,'IPSL-MC5B-LR'!$K84,MIROC5!$K84,'MIROC-ESM'!$K84,'MIROC-ESM-CHEM'!$K84,'MRI-CGCM3'!$K84,'NorESM1-M'!$K84)</f>
        <v>115.0099415</v>
      </c>
      <c r="O85" s="10">
        <f>MIN('bcc-csm-1'!$L84,'bcc-csm1-1-m'!$L84,'BNU-ESM'!$L84,CanESM2!$L84,CCSM4!$L84,'CNRM-CM5'!$L84,'CSIRO-Mk3-6-0'!$L84,'GFDL-ESM2M'!$L84,'GFDL-ESM2G'!$L84,'HadGEM2-ES'!$L84,'HadGEM2-CC'!$L84,inmcm4!$L84,'IPSL-CM5A-LR'!$L84,'IPSL-CM5A-MR'!$L84,'IPSL-MC5B-LR'!$L84,MIROC5!$L84,'MIROC-ESM'!$L84,'MIROC-ESM-CHEM'!$L84,'MRI-CGCM3'!$L84,'NorESM1-M'!$L84)</f>
        <v>21.783523850000002</v>
      </c>
      <c r="P85" s="51">
        <f>MIN('bcc-csm-1'!$M84,'bcc-csm1-1-m'!$M84,'BNU-ESM'!$M84,CanESM2!$M84,CCSM4!$M84,'CNRM-CM5'!$M84,'CSIRO-Mk3-6-0'!$M84,'GFDL-ESM2M'!$M84,'GFDL-ESM2G'!$M84,'HadGEM2-ES'!$M84,'HadGEM2-CC'!$M84,inmcm4!$M84,'IPSL-CM5A-LR'!$M84,'IPSL-CM5A-MR'!$M84,'IPSL-MC5B-LR'!$M84,MIROC5!$M84,'MIROC-ESM'!$M84,'MIROC-ESM-CHEM'!$M84,'MRI-CGCM3'!$M84,'NorESM1-M'!$M84)</f>
        <v>-7.0782391800000002E-3</v>
      </c>
      <c r="Q85" s="10">
        <f>MAX('bcc-csm-1'!$H84,'bcc-csm1-1-m'!$H84,'BNU-ESM'!$H84,CanESM2!$H84,CCSM4!$H84,'CNRM-CM5'!$H84,'CSIRO-Mk3-6-0'!$H84,'GFDL-ESM2M'!$H84,'GFDL-ESM2G'!$H84,'HadGEM2-ES'!$H84,'HadGEM2-CC'!$H84,inmcm4!$H84,'IPSL-CM5A-LR'!$H84,'IPSL-CM5A-MR'!$H84,'IPSL-MC5B-LR'!$H84,MIROC5!$H84,'MIROC-ESM'!$H84,'MIROC-ESM-CHEM'!$H84,'MRI-CGCM3'!$H84,'NorESM1-M'!$H84)</f>
        <v>352.51690789999998</v>
      </c>
      <c r="R85" s="10">
        <f>MAX('bcc-csm-1'!$I84,'bcc-csm1-1-m'!$I84,'BNU-ESM'!$I84,CanESM2!$I84,CCSM4!$I84,'CNRM-CM5'!$I84,'CSIRO-Mk3-6-0'!$I84,'GFDL-ESM2M'!$I84,'GFDL-ESM2G'!$I84,'HadGEM2-ES'!$I84,'HadGEM2-CC'!$I84,inmcm4!$I84,'IPSL-CM5A-LR'!$I84,'IPSL-CM5A-MR'!$I84,'IPSL-MC5B-LR'!$I84,MIROC5!$I84,'MIROC-ESM'!$I84,'MIROC-ESM-CHEM'!$I84,'MRI-CGCM3'!$I84,'NorESM1-M'!$I84)</f>
        <v>147.94620180000001</v>
      </c>
      <c r="S85" s="51">
        <f>MAX('bcc-csm-1'!$J84,'bcc-csm1-1-m'!$J84,'BNU-ESM'!$J84,CanESM2!$J84,CCSM4!$J84,'CNRM-CM5'!$J84,'CSIRO-Mk3-6-0'!$J84,'GFDL-ESM2M'!$J84,'GFDL-ESM2G'!$J84,'HadGEM2-ES'!$J84,'HadGEM2-CC'!$J84,inmcm4!$J84,'IPSL-CM5A-LR'!$J84,'IPSL-CM5A-MR'!$J84,'IPSL-MC5B-LR'!$J84,MIROC5!$J84,'MIROC-ESM'!$J84,'MIROC-ESM-CHEM'!$J84,'MRI-CGCM3'!$J84,'NorESM1-M'!$J84)</f>
        <v>0.26903489819999998</v>
      </c>
      <c r="T85" s="10">
        <f>MAX('bcc-csm-1'!$K84,'bcc-csm1-1-m'!$K84,'BNU-ESM'!$K84,CanESM2!$K84,CCSM4!$K84,'CNRM-CM5'!$K84,'CSIRO-Mk3-6-0'!$K84,'GFDL-ESM2M'!$K84,'GFDL-ESM2G'!$K84,'HadGEM2-ES'!$K84,'HadGEM2-CC'!$K84,inmcm4!$K84,'IPSL-CM5A-LR'!$K84,'IPSL-CM5A-MR'!$K84,'IPSL-MC5B-LR'!$K84,MIROC5!$K84,'MIROC-ESM'!$K84,'MIROC-ESM-CHEM'!$K84,'MRI-CGCM3'!$K84,'NorESM1-M'!$K84)</f>
        <v>548.07241869999996</v>
      </c>
      <c r="U85" s="10">
        <f>MAX('bcc-csm-1'!$L84,'bcc-csm1-1-m'!$L84,'BNU-ESM'!$L84,CanESM2!$L84,CCSM4!$L84,'CNRM-CM5'!$L84,'CSIRO-Mk3-6-0'!$L84,'GFDL-ESM2M'!$L84,'GFDL-ESM2G'!$L84,'HadGEM2-ES'!$L84,'HadGEM2-CC'!$L84,inmcm4!$L84,'IPSL-CM5A-LR'!$L84,'IPSL-CM5A-MR'!$L84,'IPSL-MC5B-LR'!$L84,MIROC5!$L84,'MIROC-ESM'!$L84,'MIROC-ESM-CHEM'!$L84,'MRI-CGCM3'!$L84,'NorESM1-M'!$L84)</f>
        <v>269.62901119999998</v>
      </c>
      <c r="V85" s="51">
        <f>MAX('bcc-csm-1'!$M84,'bcc-csm1-1-m'!$M84,'BNU-ESM'!$M84,CanESM2!$M84,CCSM4!$M84,'CNRM-CM5'!$M84,'CSIRO-Mk3-6-0'!$M84,'GFDL-ESM2M'!$M84,'GFDL-ESM2G'!$M84,'HadGEM2-ES'!$M84,'HadGEM2-CC'!$M84,inmcm4!$M84,'IPSL-CM5A-LR'!$M84,'IPSL-CM5A-MR'!$M84,'IPSL-MC5B-LR'!$M84,MIROC5!$M84,'MIROC-ESM'!$M84,'MIROC-ESM-CHEM'!$M84,'MRI-CGCM3'!$M84,'NorESM1-M'!$M84)</f>
        <v>0.40216434540000001</v>
      </c>
      <c r="W85" s="10">
        <f>STDEV('bcc-csm-1'!$H84,'bcc-csm1-1-m'!$H84,'BNU-ESM'!$H84,CanESM2!$H84,CCSM4!$H84,'CNRM-CM5'!$H84,'CSIRO-Mk3-6-0'!$H84,'GFDL-ESM2M'!$H84,'GFDL-ESM2G'!$H84,'HadGEM2-ES'!$H84,'HadGEM2-CC'!$H84,inmcm4!$H84,'IPSL-CM5A-LR'!$H84,'IPSL-CM5A-MR'!$H84,'IPSL-MC5B-LR'!$H84,MIROC5!$H84,'MIROC-ESM'!$H84,'MIROC-ESM-CHEM'!$H84,'MRI-CGCM3'!$H84,'NorESM1-M'!$H84)</f>
        <v>78.155059635542273</v>
      </c>
      <c r="X85" s="10">
        <f>STDEV('bcc-csm-1'!$I84,'bcc-csm1-1-m'!$I84,'BNU-ESM'!$I84,CanESM2!$I84,CCSM4!$I84,'CNRM-CM5'!$I84,'CSIRO-Mk3-6-0'!$I84,'GFDL-ESM2M'!$I84,'GFDL-ESM2G'!$I84,'HadGEM2-ES'!$I84,'HadGEM2-CC'!$I84,inmcm4!$I84,'IPSL-CM5A-LR'!$I84,'IPSL-CM5A-MR'!$I84,'IPSL-MC5B-LR'!$I84,MIROC5!$I84,'MIROC-ESM'!$I84,'MIROC-ESM-CHEM'!$I84,'MRI-CGCM3'!$I84,'NorESM1-M'!$I84)</f>
        <v>36.944126014579425</v>
      </c>
      <c r="Y85" s="51">
        <f>STDEV('bcc-csm-1'!$J84,'bcc-csm1-1-m'!$J84,'BNU-ESM'!$J84,CanESM2!$J84,CCSM4!$J84,'CNRM-CM5'!$J84,'CSIRO-Mk3-6-0'!$J84,'GFDL-ESM2M'!$J84,'GFDL-ESM2G'!$J84,'HadGEM2-ES'!$J84,'HadGEM2-CC'!$J84,inmcm4!$J84,'IPSL-CM5A-LR'!$J84,'IPSL-CM5A-MR'!$J84,'IPSL-MC5B-LR'!$J84,MIROC5!$J84,'MIROC-ESM'!$J84,'MIROC-ESM-CHEM'!$J84,'MRI-CGCM3'!$J84,'NorESM1-M'!$J84)</f>
        <v>7.960843985967106E-2</v>
      </c>
      <c r="Z85" s="10">
        <f>STDEV('bcc-csm-1'!$K84,'bcc-csm1-1-m'!$K84,'BNU-ESM'!$K84,CanESM2!$K84,CCSM4!$K84,'CNRM-CM5'!$K84,'CSIRO-Mk3-6-0'!$K84,'GFDL-ESM2M'!$K84,'GFDL-ESM2G'!$K84,'HadGEM2-ES'!$K84,'HadGEM2-CC'!$K84,inmcm4!$K84,'IPSL-CM5A-LR'!$K84,'IPSL-CM5A-MR'!$K84,'IPSL-MC5B-LR'!$K84,MIROC5!$K84,'MIROC-ESM'!$K84,'MIROC-ESM-CHEM'!$K84,'MRI-CGCM3'!$K84,'NorESM1-M'!$K84)</f>
        <v>131.92574575025807</v>
      </c>
      <c r="AA85" s="10">
        <f>STDEV('bcc-csm-1'!$L84,'bcc-csm1-1-m'!$L84,'BNU-ESM'!$L84,CanESM2!$L84,CCSM4!$L84,'CNRM-CM5'!$L84,'CSIRO-Mk3-6-0'!$L84,'GFDL-ESM2M'!$L84,'GFDL-ESM2G'!$L84,'HadGEM2-ES'!$L84,'HadGEM2-CC'!$L84,inmcm4!$L84,'IPSL-CM5A-LR'!$L84,'IPSL-CM5A-MR'!$L84,'IPSL-MC5B-LR'!$L84,MIROC5!$L84,'MIROC-ESM'!$L84,'MIROC-ESM-CHEM'!$L84,'MRI-CGCM3'!$L84,'NorESM1-M'!$L84)</f>
        <v>70.538920501401932</v>
      </c>
      <c r="AB85" s="51">
        <f>STDEV('bcc-csm-1'!$M84,'bcc-csm1-1-m'!$M84,'BNU-ESM'!$M84,CanESM2!$M84,CCSM4!$M84,'CNRM-CM5'!$M84,'CSIRO-Mk3-6-0'!$M84,'GFDL-ESM2M'!$M84,'GFDL-ESM2G'!$M84,'HadGEM2-ES'!$M84,'HadGEM2-CC'!$M84,inmcm4!$M84,'IPSL-CM5A-LR'!$M84,'IPSL-CM5A-MR'!$M84,'IPSL-MC5B-LR'!$M84,MIROC5!$M84,'MIROC-ESM'!$M84,'MIROC-ESM-CHEM'!$M84,'MRI-CGCM3'!$M84,'NorESM1-M'!$M84)</f>
        <v>0.12262268644256033</v>
      </c>
      <c r="AC85" s="10">
        <f t="shared" ref="AC85:AH85" si="190">E85-(3*W85)</f>
        <v>-22.409820776626816</v>
      </c>
      <c r="AD85" s="10">
        <f t="shared" si="190"/>
        <v>-35.326688851738268</v>
      </c>
      <c r="AE85" s="51">
        <f t="shared" si="190"/>
        <v>-0.1321242687555132</v>
      </c>
      <c r="AF85" s="10">
        <f t="shared" si="190"/>
        <v>-48.554758220774204</v>
      </c>
      <c r="AG85" s="10">
        <f t="shared" si="190"/>
        <v>-67.258898160705769</v>
      </c>
      <c r="AH85" s="54">
        <f t="shared" si="190"/>
        <v>-0.16931584026118093</v>
      </c>
      <c r="AI85" s="10">
        <f t="shared" ref="AI85:AN85" si="191">E85+(3*W85)</f>
        <v>446.52053703662682</v>
      </c>
      <c r="AJ85" s="10">
        <f t="shared" si="191"/>
        <v>186.33806723573827</v>
      </c>
      <c r="AK85" s="54">
        <f t="shared" si="191"/>
        <v>0.34552637040251316</v>
      </c>
      <c r="AL85" s="10">
        <f t="shared" si="191"/>
        <v>742.99971628077424</v>
      </c>
      <c r="AM85" s="10">
        <f t="shared" si="191"/>
        <v>355.9746248477058</v>
      </c>
      <c r="AN85" s="54">
        <f t="shared" si="191"/>
        <v>0.56642027839418096</v>
      </c>
      <c r="AO85" s="10">
        <f>AVERAGE('bcc-csm-1'!$E84,'bcc-csm1-1-m'!$E84,'BNU-ESM'!$E84,CanESM2!$E84,CCSM4!$E84,'CNRM-CM5'!$E84,'CSIRO-Mk3-6-0'!$E84,'GFDL-ESM2M'!$E84,'GFDL-ESM2G'!$E84,'HadGEM2-ES'!$E84,'HadGEM2-CC'!$E84,inmcm4!$E84,'IPSL-CM5A-LR'!$E84,'IPSL-CM5A-MR'!$E84,'IPSL-MC5B-LR'!$E84,MIROC5!$E84,'MIROC-ESM'!$E84,'MIROC-ESM-CHEM'!$E84,'MRI-CGCM3'!$E84,'NorESM1-M'!$E84)</f>
        <v>1842.6984106499999</v>
      </c>
      <c r="AP85" s="10">
        <f>AVERAGE('bcc-csm-1'!$F84,'bcc-csm1-1-m'!$F84,'BNU-ESM'!$F84,CanESM2!$F84,CCSM4!$F84,'CNRM-CM5'!$F84,'CSIRO-Mk3-6-0'!$F84,'GFDL-ESM2M'!$F84,'GFDL-ESM2G'!$F84,'HadGEM2-ES'!$F84,'HadGEM2-CC'!$F84,inmcm4!$F84,'IPSL-CM5A-LR'!$F84,'IPSL-CM5A-MR'!$F84,'IPSL-MC5B-LR'!$F84,MIROC5!$F84,'MIROC-ESM'!$F84,'MIROC-ESM-CHEM'!$F84,'MRI-CGCM3'!$F84,'NorESM1-M'!$F84)</f>
        <v>129.3643979455</v>
      </c>
      <c r="AQ85" s="17">
        <f>AVERAGE('bcc-csm-1'!$G84,'bcc-csm1-1-m'!$G84,'BNU-ESM'!$G84,CanESM2!$G84,CCSM4!$G84,'CNRM-CM5'!$G84,'CSIRO-Mk3-6-0'!$G84,'GFDL-ESM2M'!$G84,'GFDL-ESM2G'!$G84,'HadGEM2-ES'!$G84,'HadGEM2-CC'!$G84,inmcm4!$G84,'IPSL-CM5A-LR'!$G84,'IPSL-CM5A-MR'!$G84,'IPSL-MC5B-LR'!$G84,MIROC5!$G84,'MIROC-ESM'!$G84,'MIROC-ESM-CHEM'!$G84,'MRI-CGCM3'!$G84,'NorESM1-M'!$G84)</f>
        <v>0.92216826633500004</v>
      </c>
      <c r="AR85" s="58">
        <f t="shared" si="152"/>
        <v>0.11507871114687664</v>
      </c>
      <c r="AS85" s="56">
        <f t="shared" si="153"/>
        <v>0.58366668411976719</v>
      </c>
      <c r="AT85" s="60">
        <f t="shared" si="154"/>
        <v>0.11570670420872868</v>
      </c>
      <c r="AU85" s="56">
        <f t="shared" si="155"/>
        <v>0.18843152901375734</v>
      </c>
      <c r="AV85" s="56">
        <f t="shared" si="156"/>
        <v>1.1159010178698208</v>
      </c>
      <c r="AW85" s="60">
        <f t="shared" si="157"/>
        <v>0.21531018395982313</v>
      </c>
    </row>
    <row r="86" spans="1:49" ht="12.75" x14ac:dyDescent="0.35">
      <c r="A86" s="7" t="str">
        <f>IF(AND(B86='bcc-csm-1'!C85, B86='bcc-csm1-1-m'!C85,B86='BNU-ESM'!C85, B86=CanESM2!C85, B86=CCSM4!C85, B86='CNRM-CM5'!C85, B86='CSIRO-Mk3-6-0'!C85, B86='GFDL-ESM2M'!C85, B86='GFDL-ESM2G'!C85, B86='HadGEM2-ES'!C85, B86='HadGEM2-CC'!C85, B86=inmcm4!C85, B86='IPSL-CM5A-LR'!C85, B86='IPSL-CM5A-MR'!C85, B86='IPSL-MC5B-LR'!C85, B86=MIROC5!C85, B86='MIROC-ESM'!C85, B86='MIROC-ESM-CHEM'!C85, B86='MRI-CGCM3'!C85, B86='NorESM1-M'!C85), "Yes", "No")</f>
        <v>Yes</v>
      </c>
      <c r="B86" s="7">
        <v>27163</v>
      </c>
      <c r="C86" s="7" t="str">
        <f>VLOOKUP(B86, 'County name'!$A$2:$B$89, 2, FALSE)</f>
        <v>Washington</v>
      </c>
      <c r="D86" s="8" t="s">
        <v>97</v>
      </c>
      <c r="E86" s="10">
        <f>AVERAGE('bcc-csm-1'!$H85,'bcc-csm1-1-m'!$H85,'BNU-ESM'!$H85,CanESM2!$H85,CCSM4!$H85,'CNRM-CM5'!$H85,'CSIRO-Mk3-6-0'!$H85,'GFDL-ESM2M'!$H85,'GFDL-ESM2G'!$H85,'HadGEM2-ES'!$H85,'HadGEM2-CC'!$H85,inmcm4!$H85,'IPSL-CM5A-LR'!$H85,'IPSL-CM5A-MR'!$H85,'IPSL-MC5B-LR'!$H85,MIROC5!$H85,'MIROC-ESM'!$H85,'MIROC-ESM-CHEM'!$H85,'MRI-CGCM3'!$H85,'NorESM1-M'!$H85)</f>
        <v>215.60552607950004</v>
      </c>
      <c r="F86" s="10">
        <f>AVERAGE('bcc-csm-1'!$I85,'bcc-csm1-1-m'!$I85,'BNU-ESM'!$I85,CanESM2!$I85,CCSM4!$I85,'CNRM-CM5'!$I85,'CSIRO-Mk3-6-0'!$I85,'GFDL-ESM2M'!$I85,'GFDL-ESM2G'!$I85,'HadGEM2-ES'!$I85,'HadGEM2-CC'!$I85,inmcm4!$I85,'IPSL-CM5A-LR'!$I85,'IPSL-CM5A-MR'!$I85,'IPSL-MC5B-LR'!$I85,MIROC5!$I85,'MIROC-ESM'!$I85,'MIROC-ESM-CHEM'!$I85,'MRI-CGCM3'!$I85,'NorESM1-M'!$I85)</f>
        <v>73.955101740999993</v>
      </c>
      <c r="G86" s="51">
        <f>AVERAGE('bcc-csm-1'!$J85,'bcc-csm1-1-m'!$J85,'BNU-ESM'!$J85,CanESM2!$J85,CCSM4!$J85,'CNRM-CM5'!$J85,'CSIRO-Mk3-6-0'!$J85,'GFDL-ESM2M'!$J85,'GFDL-ESM2G'!$J85,'HadGEM2-ES'!$J85,'HadGEM2-CC'!$J85,inmcm4!$J85,'IPSL-CM5A-LR'!$J85,'IPSL-CM5A-MR'!$J85,'IPSL-MC5B-LR'!$J85,MIROC5!$J85,'MIROC-ESM'!$J85,'MIROC-ESM-CHEM'!$J85,'MRI-CGCM3'!$J85,'NorESM1-M'!$J85)</f>
        <v>0.10679697076200001</v>
      </c>
      <c r="H86" s="10">
        <f>AVERAGE('bcc-csm-1'!$K85,'bcc-csm1-1-m'!$K85,'BNU-ESM'!$K85,CanESM2!$K85,CCSM4!$K85,'CNRM-CM5'!$K85,'CSIRO-Mk3-6-0'!$K85,'GFDL-ESM2M'!$K85,'GFDL-ESM2G'!$K85,'HadGEM2-ES'!$K85,'HadGEM2-CC'!$K85,inmcm4!$K85,'IPSL-CM5A-LR'!$K85,'IPSL-CM5A-MR'!$K85,'IPSL-MC5B-LR'!$K85,MIROC5!$K85,'MIROC-ESM'!$K85,'MIROC-ESM-CHEM'!$K85,'MRI-CGCM3'!$K85,'NorESM1-M'!$K85)</f>
        <v>350.24671911500002</v>
      </c>
      <c r="I86" s="10">
        <f>AVERAGE('bcc-csm-1'!$L85,'bcc-csm1-1-m'!$L85,'BNU-ESM'!$L85,CanESM2!$L85,CCSM4!$L85,'CNRM-CM5'!$L85,'CSIRO-Mk3-6-0'!$L85,'GFDL-ESM2M'!$L85,'GFDL-ESM2G'!$L85,'HadGEM2-ES'!$L85,'HadGEM2-CC'!$L85,inmcm4!$L85,'IPSL-CM5A-LR'!$L85,'IPSL-CM5A-MR'!$L85,'IPSL-MC5B-LR'!$L85,MIROC5!$L85,'MIROC-ESM'!$L85,'MIROC-ESM-CHEM'!$L85,'MRI-CGCM3'!$L85,'NorESM1-M'!$L85)</f>
        <v>137.60805371199999</v>
      </c>
      <c r="J86" s="51">
        <f>AVERAGE('bcc-csm-1'!$M85,'bcc-csm1-1-m'!$M85,'BNU-ESM'!$M85,CanESM2!$M85,CCSM4!$M85,'CNRM-CM5'!$M85,'CSIRO-Mk3-6-0'!$M85,'GFDL-ESM2M'!$M85,'GFDL-ESM2G'!$M85,'HadGEM2-ES'!$M85,'HadGEM2-CC'!$M85,inmcm4!$M85,'IPSL-CM5A-LR'!$M85,'IPSL-CM5A-MR'!$M85,'IPSL-MC5B-LR'!$M85,MIROC5!$M85,'MIROC-ESM'!$M85,'MIROC-ESM-CHEM'!$M85,'MRI-CGCM3'!$M85,'NorESM1-M'!$M85)</f>
        <v>0.19599665015905002</v>
      </c>
      <c r="K86" s="10">
        <f>MIN('bcc-csm-1'!$H85,'bcc-csm1-1-m'!$H85,'BNU-ESM'!$H85,CanESM2!$H85,CCSM4!$H85,'CNRM-CM5'!$H85,'CSIRO-Mk3-6-0'!$H85,'GFDL-ESM2M'!$H85,'GFDL-ESM2G'!$H85,'HadGEM2-ES'!$H85,'HadGEM2-CC'!$H85,inmcm4!$H85,'IPSL-CM5A-LR'!$H85,'IPSL-CM5A-MR'!$H85,'IPSL-MC5B-LR'!$H85,MIROC5!$H85,'MIROC-ESM'!$H85,'MIROC-ESM-CHEM'!$H85,'MRI-CGCM3'!$H85,'NorESM1-M'!$H85)</f>
        <v>54.911908580000002</v>
      </c>
      <c r="L86" s="10">
        <f>MIN('bcc-csm-1'!$I85,'bcc-csm1-1-m'!$I85,'BNU-ESM'!$I85,CanESM2!$I85,CCSM4!$I85,'CNRM-CM5'!$I85,'CSIRO-Mk3-6-0'!$I85,'GFDL-ESM2M'!$I85,'GFDL-ESM2G'!$I85,'HadGEM2-ES'!$I85,'HadGEM2-CC'!$I85,inmcm4!$I85,'IPSL-CM5A-LR'!$I85,'IPSL-CM5A-MR'!$I85,'IPSL-MC5B-LR'!$I85,MIROC5!$I85,'MIROC-ESM'!$I85,'MIROC-ESM-CHEM'!$I85,'MRI-CGCM3'!$I85,'NorESM1-M'!$I85)</f>
        <v>-13.315402600000001</v>
      </c>
      <c r="M86" s="51">
        <f>MIN('bcc-csm-1'!$J85,'bcc-csm1-1-m'!$J85,'BNU-ESM'!$J85,CanESM2!$J85,CCSM4!$J85,'CNRM-CM5'!$J85,'CSIRO-Mk3-6-0'!$J85,'GFDL-ESM2M'!$J85,'GFDL-ESM2G'!$J85,'HadGEM2-ES'!$J85,'HadGEM2-CC'!$J85,inmcm4!$J85,'IPSL-CM5A-LR'!$J85,'IPSL-CM5A-MR'!$J85,'IPSL-MC5B-LR'!$J85,MIROC5!$J85,'MIROC-ESM'!$J85,'MIROC-ESM-CHEM'!$J85,'MRI-CGCM3'!$J85,'NorESM1-M'!$J85)</f>
        <v>-5.4851123590000002E-2</v>
      </c>
      <c r="N86" s="10">
        <f>MIN('bcc-csm-1'!$K85,'bcc-csm1-1-m'!$K85,'BNU-ESM'!$K85,CanESM2!$K85,CCSM4!$K85,'CNRM-CM5'!$K85,'CSIRO-Mk3-6-0'!$K85,'GFDL-ESM2M'!$K85,'GFDL-ESM2G'!$K85,'HadGEM2-ES'!$K85,'HadGEM2-CC'!$K85,inmcm4!$K85,'IPSL-CM5A-LR'!$K85,'IPSL-CM5A-MR'!$K85,'IPSL-MC5B-LR'!$K85,MIROC5!$K85,'MIROC-ESM'!$K85,'MIROC-ESM-CHEM'!$K85,'MRI-CGCM3'!$K85,'NorESM1-M'!$K85)</f>
        <v>130.55502680000001</v>
      </c>
      <c r="O86" s="10">
        <f>MIN('bcc-csm-1'!$L85,'bcc-csm1-1-m'!$L85,'BNU-ESM'!$L85,CanESM2!$L85,CCSM4!$L85,'CNRM-CM5'!$L85,'CSIRO-Mk3-6-0'!$L85,'GFDL-ESM2M'!$L85,'GFDL-ESM2G'!$L85,'HadGEM2-ES'!$L85,'HadGEM2-CC'!$L85,inmcm4!$L85,'IPSL-CM5A-LR'!$L85,'IPSL-CM5A-MR'!$L85,'IPSL-MC5B-LR'!$L85,MIROC5!$L85,'MIROC-ESM'!$L85,'MIROC-ESM-CHEM'!$L85,'MRI-CGCM3'!$L85,'NorESM1-M'!$L85)</f>
        <v>18.771806569999999</v>
      </c>
      <c r="P86" s="51">
        <f>MIN('bcc-csm-1'!$M85,'bcc-csm1-1-m'!$M85,'BNU-ESM'!$M85,CanESM2!$M85,CCSM4!$M85,'CNRM-CM5'!$M85,'CSIRO-Mk3-6-0'!$M85,'GFDL-ESM2M'!$M85,'GFDL-ESM2G'!$M85,'HadGEM2-ES'!$M85,'HadGEM2-CC'!$M85,inmcm4!$M85,'IPSL-CM5A-LR'!$M85,'IPSL-CM5A-MR'!$M85,'IPSL-MC5B-LR'!$M85,MIROC5!$M85,'MIROC-ESM'!$M85,'MIROC-ESM-CHEM'!$M85,'MRI-CGCM3'!$M85,'NorESM1-M'!$M85)</f>
        <v>6.2615644310000003E-3</v>
      </c>
      <c r="Q86" s="10">
        <f>MAX('bcc-csm-1'!$H85,'bcc-csm1-1-m'!$H85,'BNU-ESM'!$H85,CanESM2!$H85,CCSM4!$H85,'CNRM-CM5'!$H85,'CSIRO-Mk3-6-0'!$H85,'GFDL-ESM2M'!$H85,'GFDL-ESM2G'!$H85,'HadGEM2-ES'!$H85,'HadGEM2-CC'!$H85,inmcm4!$H85,'IPSL-CM5A-LR'!$H85,'IPSL-CM5A-MR'!$H85,'IPSL-MC5B-LR'!$H85,MIROC5!$H85,'MIROC-ESM'!$H85,'MIROC-ESM-CHEM'!$H85,'MRI-CGCM3'!$H85,'NorESM1-M'!$H85)</f>
        <v>348.79082340000002</v>
      </c>
      <c r="R86" s="10">
        <f>MAX('bcc-csm-1'!$I85,'bcc-csm1-1-m'!$I85,'BNU-ESM'!$I85,CanESM2!$I85,CCSM4!$I85,'CNRM-CM5'!$I85,'CSIRO-Mk3-6-0'!$I85,'GFDL-ESM2M'!$I85,'GFDL-ESM2G'!$I85,'HadGEM2-ES'!$I85,'HadGEM2-CC'!$I85,inmcm4!$I85,'IPSL-CM5A-LR'!$I85,'IPSL-CM5A-MR'!$I85,'IPSL-MC5B-LR'!$I85,MIROC5!$I85,'MIROC-ESM'!$I85,'MIROC-ESM-CHEM'!$I85,'MRI-CGCM3'!$I85,'NorESM1-M'!$I85)</f>
        <v>132.7204231</v>
      </c>
      <c r="S86" s="51">
        <f>MAX('bcc-csm-1'!$J85,'bcc-csm1-1-m'!$J85,'BNU-ESM'!$J85,CanESM2!$J85,CCSM4!$J85,'CNRM-CM5'!$J85,'CSIRO-Mk3-6-0'!$J85,'GFDL-ESM2M'!$J85,'GFDL-ESM2G'!$J85,'HadGEM2-ES'!$J85,'HadGEM2-CC'!$J85,inmcm4!$J85,'IPSL-CM5A-LR'!$J85,'IPSL-CM5A-MR'!$J85,'IPSL-MC5B-LR'!$J85,MIROC5!$J85,'MIROC-ESM'!$J85,'MIROC-ESM-CHEM'!$J85,'MRI-CGCM3'!$J85,'NorESM1-M'!$J85)</f>
        <v>0.24843056129999999</v>
      </c>
      <c r="T86" s="10">
        <f>MAX('bcc-csm-1'!$K85,'bcc-csm1-1-m'!$K85,'BNU-ESM'!$K85,CanESM2!$K85,CCSM4!$K85,'CNRM-CM5'!$K85,'CSIRO-Mk3-6-0'!$K85,'GFDL-ESM2M'!$K85,'GFDL-ESM2G'!$K85,'HadGEM2-ES'!$K85,'HadGEM2-CC'!$K85,inmcm4!$K85,'IPSL-CM5A-LR'!$K85,'IPSL-CM5A-MR'!$K85,'IPSL-MC5B-LR'!$K85,MIROC5!$K85,'MIROC-ESM'!$K85,'MIROC-ESM-CHEM'!$K85,'MRI-CGCM3'!$K85,'NorESM1-M'!$K85)</f>
        <v>555.28804609999997</v>
      </c>
      <c r="U86" s="10">
        <f>MAX('bcc-csm-1'!$L85,'bcc-csm1-1-m'!$L85,'BNU-ESM'!$L85,CanESM2!$L85,CCSM4!$L85,'CNRM-CM5'!$L85,'CSIRO-Mk3-6-0'!$L85,'GFDL-ESM2M'!$L85,'GFDL-ESM2G'!$L85,'HadGEM2-ES'!$L85,'HadGEM2-CC'!$L85,inmcm4!$L85,'IPSL-CM5A-LR'!$L85,'IPSL-CM5A-MR'!$L85,'IPSL-MC5B-LR'!$L85,MIROC5!$L85,'MIROC-ESM'!$L85,'MIROC-ESM-CHEM'!$L85,'MRI-CGCM3'!$L85,'NorESM1-M'!$L85)</f>
        <v>246.57469810000001</v>
      </c>
      <c r="V86" s="51">
        <f>MAX('bcc-csm-1'!$M85,'bcc-csm1-1-m'!$M85,'BNU-ESM'!$M85,CanESM2!$M85,CCSM4!$M85,'CNRM-CM5'!$M85,'CSIRO-Mk3-6-0'!$M85,'GFDL-ESM2M'!$M85,'GFDL-ESM2G'!$M85,'HadGEM2-ES'!$M85,'HadGEM2-CC'!$M85,inmcm4!$M85,'IPSL-CM5A-LR'!$M85,'IPSL-CM5A-MR'!$M85,'IPSL-MC5B-LR'!$M85,MIROC5!$M85,'MIROC-ESM'!$M85,'MIROC-ESM-CHEM'!$M85,'MRI-CGCM3'!$M85,'NorESM1-M'!$M85)</f>
        <v>0.42236742370000002</v>
      </c>
      <c r="W86" s="10">
        <f>STDEV('bcc-csm-1'!$H85,'bcc-csm1-1-m'!$H85,'BNU-ESM'!$H85,CanESM2!$H85,CCSM4!$H85,'CNRM-CM5'!$H85,'CSIRO-Mk3-6-0'!$H85,'GFDL-ESM2M'!$H85,'GFDL-ESM2G'!$H85,'HadGEM2-ES'!$H85,'HadGEM2-CC'!$H85,inmcm4!$H85,'IPSL-CM5A-LR'!$H85,'IPSL-CM5A-MR'!$H85,'IPSL-MC5B-LR'!$H85,MIROC5!$H85,'MIROC-ESM'!$H85,'MIROC-ESM-CHEM'!$H85,'MRI-CGCM3'!$H85,'NorESM1-M'!$H85)</f>
        <v>80.39985525355651</v>
      </c>
      <c r="X86" s="10">
        <f>STDEV('bcc-csm-1'!$I85,'bcc-csm1-1-m'!$I85,'BNU-ESM'!$I85,CanESM2!$I85,CCSM4!$I85,'CNRM-CM5'!$I85,'CSIRO-Mk3-6-0'!$I85,'GFDL-ESM2M'!$I85,'GFDL-ESM2G'!$I85,'HadGEM2-ES'!$I85,'HadGEM2-CC'!$I85,inmcm4!$I85,'IPSL-CM5A-LR'!$I85,'IPSL-CM5A-MR'!$I85,'IPSL-MC5B-LR'!$I85,MIROC5!$I85,'MIROC-ESM'!$I85,'MIROC-ESM-CHEM'!$I85,'MRI-CGCM3'!$I85,'NorESM1-M'!$I85)</f>
        <v>36.406234953293477</v>
      </c>
      <c r="Y86" s="51">
        <f>STDEV('bcc-csm-1'!$J85,'bcc-csm1-1-m'!$J85,'BNU-ESM'!$J85,CanESM2!$J85,CCSM4!$J85,'CNRM-CM5'!$J85,'CSIRO-Mk3-6-0'!$J85,'GFDL-ESM2M'!$J85,'GFDL-ESM2G'!$J85,'HadGEM2-ES'!$J85,'HadGEM2-CC'!$J85,inmcm4!$J85,'IPSL-CM5A-LR'!$J85,'IPSL-CM5A-MR'!$J85,'IPSL-MC5B-LR'!$J85,MIROC5!$J85,'MIROC-ESM'!$J85,'MIROC-ESM-CHEM'!$J85,'MRI-CGCM3'!$J85,'NorESM1-M'!$J85)</f>
        <v>7.0999337879577809E-2</v>
      </c>
      <c r="Z86" s="10">
        <f>STDEV('bcc-csm-1'!$K85,'bcc-csm1-1-m'!$K85,'BNU-ESM'!$K85,CanESM2!$K85,CCSM4!$K85,'CNRM-CM5'!$K85,'CSIRO-Mk3-6-0'!$K85,'GFDL-ESM2M'!$K85,'GFDL-ESM2G'!$K85,'HadGEM2-ES'!$K85,'HadGEM2-CC'!$K85,inmcm4!$K85,'IPSL-CM5A-LR'!$K85,'IPSL-CM5A-MR'!$K85,'IPSL-MC5B-LR'!$K85,MIROC5!$K85,'MIROC-ESM'!$K85,'MIROC-ESM-CHEM'!$K85,'MRI-CGCM3'!$K85,'NorESM1-M'!$K85)</f>
        <v>131.62041666088967</v>
      </c>
      <c r="AA86" s="10">
        <f>STDEV('bcc-csm-1'!$L85,'bcc-csm1-1-m'!$L85,'BNU-ESM'!$L85,CanESM2!$L85,CCSM4!$L85,'CNRM-CM5'!$L85,'CSIRO-Mk3-6-0'!$L85,'GFDL-ESM2M'!$L85,'GFDL-ESM2G'!$L85,'HadGEM2-ES'!$L85,'HadGEM2-CC'!$L85,inmcm4!$L85,'IPSL-CM5A-LR'!$L85,'IPSL-CM5A-MR'!$L85,'IPSL-MC5B-LR'!$L85,MIROC5!$L85,'MIROC-ESM'!$L85,'MIROC-ESM-CHEM'!$L85,'MRI-CGCM3'!$L85,'NorESM1-M'!$L85)</f>
        <v>71.6672070262034</v>
      </c>
      <c r="AB86" s="51">
        <f>STDEV('bcc-csm-1'!$M85,'bcc-csm1-1-m'!$M85,'BNU-ESM'!$M85,CanESM2!$M85,CCSM4!$M85,'CNRM-CM5'!$M85,'CSIRO-Mk3-6-0'!$M85,'GFDL-ESM2M'!$M85,'GFDL-ESM2G'!$M85,'HadGEM2-ES'!$M85,'HadGEM2-CC'!$M85,inmcm4!$M85,'IPSL-CM5A-LR'!$M85,'IPSL-CM5A-MR'!$M85,'IPSL-MC5B-LR'!$M85,MIROC5!$M85,'MIROC-ESM'!$M85,'MIROC-ESM-CHEM'!$M85,'MRI-CGCM3'!$M85,'NorESM1-M'!$M85)</f>
        <v>0.11993128017399463</v>
      </c>
      <c r="AC86" s="10">
        <f t="shared" ref="AC86:AH86" si="192">E86-(3*W86)</f>
        <v>-25.594039681169505</v>
      </c>
      <c r="AD86" s="10">
        <f t="shared" si="192"/>
        <v>-35.26360311888044</v>
      </c>
      <c r="AE86" s="51">
        <f t="shared" si="192"/>
        <v>-0.10620104287673343</v>
      </c>
      <c r="AF86" s="10">
        <f t="shared" si="192"/>
        <v>-44.614530867669032</v>
      </c>
      <c r="AG86" s="10">
        <f t="shared" si="192"/>
        <v>-77.393567366610199</v>
      </c>
      <c r="AH86" s="54">
        <f t="shared" si="192"/>
        <v>-0.16379719036293386</v>
      </c>
      <c r="AI86" s="10">
        <f t="shared" ref="AI86:AN86" si="193">E86+(3*W86)</f>
        <v>456.80509184016955</v>
      </c>
      <c r="AJ86" s="10">
        <f t="shared" si="193"/>
        <v>183.17380660088043</v>
      </c>
      <c r="AK86" s="54">
        <f t="shared" si="193"/>
        <v>0.31979498440073345</v>
      </c>
      <c r="AL86" s="10">
        <f t="shared" si="193"/>
        <v>745.10796909766907</v>
      </c>
      <c r="AM86" s="10">
        <f t="shared" si="193"/>
        <v>352.60967479061014</v>
      </c>
      <c r="AN86" s="54">
        <f t="shared" si="193"/>
        <v>0.55579049068103392</v>
      </c>
      <c r="AO86" s="10">
        <f>AVERAGE('bcc-csm-1'!$E85,'bcc-csm1-1-m'!$E85,'BNU-ESM'!$E85,CanESM2!$E85,CCSM4!$E85,'CNRM-CM5'!$E85,'CSIRO-Mk3-6-0'!$E85,'GFDL-ESM2M'!$E85,'GFDL-ESM2G'!$E85,'HadGEM2-ES'!$E85,'HadGEM2-CC'!$E85,inmcm4!$E85,'IPSL-CM5A-LR'!$E85,'IPSL-CM5A-MR'!$E85,'IPSL-MC5B-LR'!$E85,MIROC5!$E85,'MIROC-ESM'!$E85,'MIROC-ESM-CHEM'!$E85,'MRI-CGCM3'!$E85,'NorESM1-M'!$E85)</f>
        <v>1844.1180967999994</v>
      </c>
      <c r="AP86" s="10">
        <f>AVERAGE('bcc-csm-1'!$F85,'bcc-csm1-1-m'!$F85,'BNU-ESM'!$F85,CanESM2!$F85,CCSM4!$F85,'CNRM-CM5'!$F85,'CSIRO-Mk3-6-0'!$F85,'GFDL-ESM2M'!$F85,'GFDL-ESM2G'!$F85,'HadGEM2-ES'!$F85,'HadGEM2-CC'!$F85,inmcm4!$F85,'IPSL-CM5A-LR'!$F85,'IPSL-CM5A-MR'!$F85,'IPSL-MC5B-LR'!$F85,MIROC5!$F85,'MIROC-ESM'!$F85,'MIROC-ESM-CHEM'!$F85,'MRI-CGCM3'!$F85,'NorESM1-M'!$F85)</f>
        <v>124.58544924299997</v>
      </c>
      <c r="AQ86" s="17">
        <f>AVERAGE('bcc-csm-1'!$G85,'bcc-csm1-1-m'!$G85,'BNU-ESM'!$G85,CanESM2!$G85,CCSM4!$G85,'CNRM-CM5'!$G85,'CSIRO-Mk3-6-0'!$G85,'GFDL-ESM2M'!$G85,'GFDL-ESM2G'!$G85,'HadGEM2-ES'!$G85,'HadGEM2-CC'!$G85,inmcm4!$G85,'IPSL-CM5A-LR'!$G85,'IPSL-CM5A-MR'!$G85,'IPSL-MC5B-LR'!$G85,MIROC5!$G85,'MIROC-ESM'!$G85,'MIROC-ESM-CHEM'!$G85,'MRI-CGCM3'!$G85,'NorESM1-M'!$G85)</f>
        <v>0.92673789036499998</v>
      </c>
      <c r="AR86" s="58">
        <f t="shared" si="152"/>
        <v>0.11691524878673926</v>
      </c>
      <c r="AS86" s="56">
        <f t="shared" si="153"/>
        <v>0.59360946394913994</v>
      </c>
      <c r="AT86" s="60">
        <f t="shared" si="154"/>
        <v>0.11523967226584156</v>
      </c>
      <c r="AU86" s="56">
        <f t="shared" si="155"/>
        <v>0.18992640423775714</v>
      </c>
      <c r="AV86" s="56">
        <f t="shared" si="156"/>
        <v>1.1045274913573562</v>
      </c>
      <c r="AW86" s="60">
        <f t="shared" si="157"/>
        <v>0.21149092121598248</v>
      </c>
    </row>
    <row r="87" spans="1:49" ht="12.75" x14ac:dyDescent="0.35">
      <c r="A87" s="7" t="str">
        <f>IF(AND(B87='bcc-csm-1'!C86, B87='bcc-csm1-1-m'!C86,B87='BNU-ESM'!C86, B87=CanESM2!C86, B87=CCSM4!C86, B87='CNRM-CM5'!C86, B87='CSIRO-Mk3-6-0'!C86, B87='GFDL-ESM2M'!C86, B87='GFDL-ESM2G'!C86, B87='HadGEM2-ES'!C86, B87='HadGEM2-CC'!C86, B87=inmcm4!C86, B87='IPSL-CM5A-LR'!C86, B87='IPSL-CM5A-MR'!C86, B87='IPSL-MC5B-LR'!C86, B87=MIROC5!C86, B87='MIROC-ESM'!C86, B87='MIROC-ESM-CHEM'!C86, B87='MRI-CGCM3'!C86, B87='NorESM1-M'!C86), "Yes", "No")</f>
        <v>Yes</v>
      </c>
      <c r="B87" s="7">
        <v>27165</v>
      </c>
      <c r="C87" s="7" t="str">
        <f>VLOOKUP(B87, 'County name'!$A$2:$B$89, 2, FALSE)</f>
        <v>Watonwan</v>
      </c>
      <c r="D87" s="8" t="s">
        <v>97</v>
      </c>
      <c r="E87" s="10">
        <f>AVERAGE('bcc-csm-1'!$H86,'bcc-csm1-1-m'!$H86,'BNU-ESM'!$H86,CanESM2!$H86,CCSM4!$H86,'CNRM-CM5'!$H86,'CSIRO-Mk3-6-0'!$H86,'GFDL-ESM2M'!$H86,'GFDL-ESM2G'!$H86,'HadGEM2-ES'!$H86,'HadGEM2-CC'!$H86,inmcm4!$H86,'IPSL-CM5A-LR'!$H86,'IPSL-CM5A-MR'!$H86,'IPSL-MC5B-LR'!$H86,MIROC5!$H86,'MIROC-ESM'!$H86,'MIROC-ESM-CHEM'!$H86,'MRI-CGCM3'!$H86,'NorESM1-M'!$H86)</f>
        <v>212.40646688999999</v>
      </c>
      <c r="F87" s="10">
        <f>AVERAGE('bcc-csm-1'!$I86,'bcc-csm1-1-m'!$I86,'BNU-ESM'!$I86,CanESM2!$I86,CCSM4!$I86,'CNRM-CM5'!$I86,'CSIRO-Mk3-6-0'!$I86,'GFDL-ESM2M'!$I86,'GFDL-ESM2G'!$I86,'HadGEM2-ES'!$I86,'HadGEM2-CC'!$I86,inmcm4!$I86,'IPSL-CM5A-LR'!$I86,'IPSL-CM5A-MR'!$I86,'IPSL-MC5B-LR'!$I86,MIROC5!$I86,'MIROC-ESM'!$I86,'MIROC-ESM-CHEM'!$I86,'MRI-CGCM3'!$I86,'NorESM1-M'!$I86)</f>
        <v>81.894961278999986</v>
      </c>
      <c r="G87" s="51">
        <f>AVERAGE('bcc-csm-1'!$J86,'bcc-csm1-1-m'!$J86,'BNU-ESM'!$J86,CanESM2!$J86,CCSM4!$J86,'CNRM-CM5'!$J86,'CSIRO-Mk3-6-0'!$J86,'GFDL-ESM2M'!$J86,'GFDL-ESM2G'!$J86,'HadGEM2-ES'!$J86,'HadGEM2-CC'!$J86,inmcm4!$J86,'IPSL-CM5A-LR'!$J86,'IPSL-CM5A-MR'!$J86,'IPSL-MC5B-LR'!$J86,MIROC5!$J86,'MIROC-ESM'!$J86,'MIROC-ESM-CHEM'!$J86,'MRI-CGCM3'!$J86,'NorESM1-M'!$J86)</f>
        <v>0.1105773090005</v>
      </c>
      <c r="H87" s="10">
        <f>AVERAGE('bcc-csm-1'!$K86,'bcc-csm1-1-m'!$K86,'BNU-ESM'!$K86,CanESM2!$K86,CCSM4!$K86,'CNRM-CM5'!$K86,'CSIRO-Mk3-6-0'!$K86,'GFDL-ESM2M'!$K86,'GFDL-ESM2G'!$K86,'HadGEM2-ES'!$K86,'HadGEM2-CC'!$K86,inmcm4!$K86,'IPSL-CM5A-LR'!$K86,'IPSL-CM5A-MR'!$K86,'IPSL-MC5B-LR'!$K86,MIROC5!$K86,'MIROC-ESM'!$K86,'MIROC-ESM-CHEM'!$K86,'MRI-CGCM3'!$K86,'NorESM1-M'!$K86)</f>
        <v>349.77821498499998</v>
      </c>
      <c r="I87" s="10">
        <f>AVERAGE('bcc-csm-1'!$L86,'bcc-csm1-1-m'!$L86,'BNU-ESM'!$L86,CanESM2!$L86,CCSM4!$L86,'CNRM-CM5'!$L86,'CSIRO-Mk3-6-0'!$L86,'GFDL-ESM2M'!$L86,'GFDL-ESM2G'!$L86,'HadGEM2-ES'!$L86,'HadGEM2-CC'!$L86,inmcm4!$L86,'IPSL-CM5A-LR'!$L86,'IPSL-CM5A-MR'!$L86,'IPSL-MC5B-LR'!$L86,MIROC5!$L86,'MIROC-ESM'!$L86,'MIROC-ESM-CHEM'!$L86,'MRI-CGCM3'!$L86,'NorESM1-M'!$L86)</f>
        <v>153.89836321299998</v>
      </c>
      <c r="J87" s="51">
        <f>AVERAGE('bcc-csm-1'!$M86,'bcc-csm1-1-m'!$M86,'BNU-ESM'!$M86,CanESM2!$M86,CCSM4!$M86,'CNRM-CM5'!$M86,'CSIRO-Mk3-6-0'!$M86,'GFDL-ESM2M'!$M86,'GFDL-ESM2G'!$M86,'HadGEM2-ES'!$M86,'HadGEM2-CC'!$M86,inmcm4!$M86,'IPSL-CM5A-LR'!$M86,'IPSL-CM5A-MR'!$M86,'IPSL-MC5B-LR'!$M86,MIROC5!$M86,'MIROC-ESM'!$M86,'MIROC-ESM-CHEM'!$M86,'MRI-CGCM3'!$M86,'NorESM1-M'!$M86)</f>
        <v>0.20860904614870002</v>
      </c>
      <c r="K87" s="10">
        <f>MIN('bcc-csm-1'!$H86,'bcc-csm1-1-m'!$H86,'BNU-ESM'!$H86,CanESM2!$H86,CCSM4!$H86,'CNRM-CM5'!$H86,'CSIRO-Mk3-6-0'!$H86,'GFDL-ESM2M'!$H86,'GFDL-ESM2G'!$H86,'HadGEM2-ES'!$H86,'HadGEM2-CC'!$H86,inmcm4!$H86,'IPSL-CM5A-LR'!$H86,'IPSL-CM5A-MR'!$H86,'IPSL-MC5B-LR'!$H86,MIROC5!$H86,'MIROC-ESM'!$H86,'MIROC-ESM-CHEM'!$H86,'MRI-CGCM3'!$H86,'NorESM1-M'!$H86)</f>
        <v>39.927299650000002</v>
      </c>
      <c r="L87" s="10">
        <f>MIN('bcc-csm-1'!$I86,'bcc-csm1-1-m'!$I86,'BNU-ESM'!$I86,CanESM2!$I86,CCSM4!$I86,'CNRM-CM5'!$I86,'CSIRO-Mk3-6-0'!$I86,'GFDL-ESM2M'!$I86,'GFDL-ESM2G'!$I86,'HadGEM2-ES'!$I86,'HadGEM2-CC'!$I86,inmcm4!$I86,'IPSL-CM5A-LR'!$I86,'IPSL-CM5A-MR'!$I86,'IPSL-MC5B-LR'!$I86,MIROC5!$I86,'MIROC-ESM'!$I86,'MIROC-ESM-CHEM'!$I86,'MRI-CGCM3'!$I86,'NorESM1-M'!$I86)</f>
        <v>-11.504430960000001</v>
      </c>
      <c r="M87" s="51">
        <f>MIN('bcc-csm-1'!$J86,'bcc-csm1-1-m'!$J86,'BNU-ESM'!$J86,CanESM2!$J86,CCSM4!$J86,'CNRM-CM5'!$J86,'CSIRO-Mk3-6-0'!$J86,'GFDL-ESM2M'!$J86,'GFDL-ESM2G'!$J86,'HadGEM2-ES'!$J86,'HadGEM2-CC'!$J86,inmcm4!$J86,'IPSL-CM5A-LR'!$J86,'IPSL-CM5A-MR'!$J86,'IPSL-MC5B-LR'!$J86,MIROC5!$J86,'MIROC-ESM'!$J86,'MIROC-ESM-CHEM'!$J86,'MRI-CGCM3'!$J86,'NorESM1-M'!$J86)</f>
        <v>-6.4643348690000005E-2</v>
      </c>
      <c r="N87" s="10">
        <f>MIN('bcc-csm-1'!$K86,'bcc-csm1-1-m'!$K86,'BNU-ESM'!$K86,CanESM2!$K86,CCSM4!$K86,'CNRM-CM5'!$K86,'CSIRO-Mk3-6-0'!$K86,'GFDL-ESM2M'!$K86,'GFDL-ESM2G'!$K86,'HadGEM2-ES'!$K86,'HadGEM2-CC'!$K86,inmcm4!$K86,'IPSL-CM5A-LR'!$K86,'IPSL-CM5A-MR'!$K86,'IPSL-MC5B-LR'!$K86,MIROC5!$K86,'MIROC-ESM'!$K86,'MIROC-ESM-CHEM'!$K86,'MRI-CGCM3'!$K86,'NorESM1-M'!$K86)</f>
        <v>117.67574740000001</v>
      </c>
      <c r="O87" s="10">
        <f>MIN('bcc-csm-1'!$L86,'bcc-csm1-1-m'!$L86,'BNU-ESM'!$L86,CanESM2!$L86,CCSM4!$L86,'CNRM-CM5'!$L86,'CSIRO-Mk3-6-0'!$L86,'GFDL-ESM2M'!$L86,'GFDL-ESM2G'!$L86,'HadGEM2-ES'!$L86,'HadGEM2-CC'!$L86,inmcm4!$L86,'IPSL-CM5A-LR'!$L86,'IPSL-CM5A-MR'!$L86,'IPSL-MC5B-LR'!$L86,MIROC5!$L86,'MIROC-ESM'!$L86,'MIROC-ESM-CHEM'!$L86,'MRI-CGCM3'!$L86,'NorESM1-M'!$L86)</f>
        <v>30.32672677</v>
      </c>
      <c r="P87" s="51">
        <f>MIN('bcc-csm-1'!$M86,'bcc-csm1-1-m'!$M86,'BNU-ESM'!$M86,CanESM2!$M86,CCSM4!$M86,'CNRM-CM5'!$M86,'CSIRO-Mk3-6-0'!$M86,'GFDL-ESM2M'!$M86,'GFDL-ESM2G'!$M86,'HadGEM2-ES'!$M86,'HadGEM2-CC'!$M86,inmcm4!$M86,'IPSL-CM5A-LR'!$M86,'IPSL-CM5A-MR'!$M86,'IPSL-MC5B-LR'!$M86,MIROC5!$M86,'MIROC-ESM'!$M86,'MIROC-ESM-CHEM'!$M86,'MRI-CGCM3'!$M86,'NorESM1-M'!$M86)</f>
        <v>6.8955473940000003E-3</v>
      </c>
      <c r="Q87" s="10">
        <f>MAX('bcc-csm-1'!$H86,'bcc-csm1-1-m'!$H86,'BNU-ESM'!$H86,CanESM2!$H86,CCSM4!$H86,'CNRM-CM5'!$H86,'CSIRO-Mk3-6-0'!$H86,'GFDL-ESM2M'!$H86,'GFDL-ESM2G'!$H86,'HadGEM2-ES'!$H86,'HadGEM2-CC'!$H86,inmcm4!$H86,'IPSL-CM5A-LR'!$H86,'IPSL-CM5A-MR'!$H86,'IPSL-MC5B-LR'!$H86,MIROC5!$H86,'MIROC-ESM'!$H86,'MIROC-ESM-CHEM'!$H86,'MRI-CGCM3'!$H86,'NorESM1-M'!$H86)</f>
        <v>347.70019439999999</v>
      </c>
      <c r="R87" s="10">
        <f>MAX('bcc-csm-1'!$I86,'bcc-csm1-1-m'!$I86,'BNU-ESM'!$I86,CanESM2!$I86,CCSM4!$I86,'CNRM-CM5'!$I86,'CSIRO-Mk3-6-0'!$I86,'GFDL-ESM2M'!$I86,'GFDL-ESM2G'!$I86,'HadGEM2-ES'!$I86,'HadGEM2-CC'!$I86,inmcm4!$I86,'IPSL-CM5A-LR'!$I86,'IPSL-CM5A-MR'!$I86,'IPSL-MC5B-LR'!$I86,MIROC5!$I86,'MIROC-ESM'!$I86,'MIROC-ESM-CHEM'!$I86,'MRI-CGCM3'!$I86,'NorESM1-M'!$I86)</f>
        <v>152.2535397</v>
      </c>
      <c r="S87" s="51">
        <f>MAX('bcc-csm-1'!$J86,'bcc-csm1-1-m'!$J86,'BNU-ESM'!$J86,CanESM2!$J86,CCSM4!$J86,'CNRM-CM5'!$J86,'CSIRO-Mk3-6-0'!$J86,'GFDL-ESM2M'!$J86,'GFDL-ESM2G'!$J86,'HadGEM2-ES'!$J86,'HadGEM2-CC'!$J86,inmcm4!$J86,'IPSL-CM5A-LR'!$J86,'IPSL-CM5A-MR'!$J86,'IPSL-MC5B-LR'!$J86,MIROC5!$J86,'MIROC-ESM'!$J86,'MIROC-ESM-CHEM'!$J86,'MRI-CGCM3'!$J86,'NorESM1-M'!$J86)</f>
        <v>0.27284863809999998</v>
      </c>
      <c r="T87" s="10">
        <f>MAX('bcc-csm-1'!$K86,'bcc-csm1-1-m'!$K86,'BNU-ESM'!$K86,CanESM2!$K86,CCSM4!$K86,'CNRM-CM5'!$K86,'CSIRO-Mk3-6-0'!$K86,'GFDL-ESM2M'!$K86,'GFDL-ESM2G'!$K86,'HadGEM2-ES'!$K86,'HadGEM2-CC'!$K86,inmcm4!$K86,'IPSL-CM5A-LR'!$K86,'IPSL-CM5A-MR'!$K86,'IPSL-MC5B-LR'!$K86,MIROC5!$K86,'MIROC-ESM'!$K86,'MIROC-ESM-CHEM'!$K86,'MRI-CGCM3'!$K86,'NorESM1-M'!$K86)</f>
        <v>522.26972420000004</v>
      </c>
      <c r="U87" s="10">
        <f>MAX('bcc-csm-1'!$L86,'bcc-csm1-1-m'!$L86,'BNU-ESM'!$L86,CanESM2!$L86,CCSM4!$L86,'CNRM-CM5'!$L86,'CSIRO-Mk3-6-0'!$L86,'GFDL-ESM2M'!$L86,'GFDL-ESM2G'!$L86,'HadGEM2-ES'!$L86,'HadGEM2-CC'!$L86,inmcm4!$L86,'IPSL-CM5A-LR'!$L86,'IPSL-CM5A-MR'!$L86,'IPSL-MC5B-LR'!$L86,MIROC5!$L86,'MIROC-ESM'!$L86,'MIROC-ESM-CHEM'!$L86,'MRI-CGCM3'!$L86,'NorESM1-M'!$L86)</f>
        <v>249.0738604</v>
      </c>
      <c r="V87" s="51">
        <f>MAX('bcc-csm-1'!$M86,'bcc-csm1-1-m'!$M86,'BNU-ESM'!$M86,CanESM2!$M86,CCSM4!$M86,'CNRM-CM5'!$M86,'CSIRO-Mk3-6-0'!$M86,'GFDL-ESM2M'!$M86,'GFDL-ESM2G'!$M86,'HadGEM2-ES'!$M86,'HadGEM2-CC'!$M86,inmcm4!$M86,'IPSL-CM5A-LR'!$M86,'IPSL-CM5A-MR'!$M86,'IPSL-MC5B-LR'!$M86,MIROC5!$M86,'MIROC-ESM'!$M86,'MIROC-ESM-CHEM'!$M86,'MRI-CGCM3'!$M86,'NorESM1-M'!$M86)</f>
        <v>0.39720780729999999</v>
      </c>
      <c r="W87" s="10">
        <f>STDEV('bcc-csm-1'!$H86,'bcc-csm1-1-m'!$H86,'BNU-ESM'!$H86,CanESM2!$H86,CCSM4!$H86,'CNRM-CM5'!$H86,'CSIRO-Mk3-6-0'!$H86,'GFDL-ESM2M'!$H86,'GFDL-ESM2G'!$H86,'HadGEM2-ES'!$H86,'HadGEM2-CC'!$H86,inmcm4!$H86,'IPSL-CM5A-LR'!$H86,'IPSL-CM5A-MR'!$H86,'IPSL-MC5B-LR'!$H86,MIROC5!$H86,'MIROC-ESM'!$H86,'MIROC-ESM-CHEM'!$H86,'MRI-CGCM3'!$H86,'NorESM1-M'!$H86)</f>
        <v>76.706444029714916</v>
      </c>
      <c r="X87" s="10">
        <f>STDEV('bcc-csm-1'!$I86,'bcc-csm1-1-m'!$I86,'BNU-ESM'!$I86,CanESM2!$I86,CCSM4!$I86,'CNRM-CM5'!$I86,'CSIRO-Mk3-6-0'!$I86,'GFDL-ESM2M'!$I86,'GFDL-ESM2G'!$I86,'HadGEM2-ES'!$I86,'HadGEM2-CC'!$I86,inmcm4!$I86,'IPSL-CM5A-LR'!$I86,'IPSL-CM5A-MR'!$I86,'IPSL-MC5B-LR'!$I86,MIROC5!$I86,'MIROC-ESM'!$I86,'MIROC-ESM-CHEM'!$I86,'MRI-CGCM3'!$I86,'NorESM1-M'!$I86)</f>
        <v>38.664522200796121</v>
      </c>
      <c r="Y87" s="51">
        <f>STDEV('bcc-csm-1'!$J86,'bcc-csm1-1-m'!$J86,'BNU-ESM'!$J86,CanESM2!$J86,CCSM4!$J86,'CNRM-CM5'!$J86,'CSIRO-Mk3-6-0'!$J86,'GFDL-ESM2M'!$J86,'GFDL-ESM2G'!$J86,'HadGEM2-ES'!$J86,'HadGEM2-CC'!$J86,inmcm4!$J86,'IPSL-CM5A-LR'!$J86,'IPSL-CM5A-MR'!$J86,'IPSL-MC5B-LR'!$J86,MIROC5!$J86,'MIROC-ESM'!$J86,'MIROC-ESM-CHEM'!$J86,'MRI-CGCM3'!$J86,'NorESM1-M'!$J86)</f>
        <v>8.2216649407856099E-2</v>
      </c>
      <c r="Z87" s="10">
        <f>STDEV('bcc-csm-1'!$K86,'bcc-csm1-1-m'!$K86,'BNU-ESM'!$K86,CanESM2!$K86,CCSM4!$K86,'CNRM-CM5'!$K86,'CSIRO-Mk3-6-0'!$K86,'GFDL-ESM2M'!$K86,'GFDL-ESM2G'!$K86,'HadGEM2-ES'!$K86,'HadGEM2-CC'!$K86,inmcm4!$K86,'IPSL-CM5A-LR'!$K86,'IPSL-CM5A-MR'!$K86,'IPSL-MC5B-LR'!$K86,MIROC5!$K86,'MIROC-ESM'!$K86,'MIROC-ESM-CHEM'!$K86,'MRI-CGCM3'!$K86,'NorESM1-M'!$K86)</f>
        <v>127.21766365738479</v>
      </c>
      <c r="AA87" s="10">
        <f>STDEV('bcc-csm-1'!$L86,'bcc-csm1-1-m'!$L86,'BNU-ESM'!$L86,CanESM2!$L86,CCSM4!$L86,'CNRM-CM5'!$L86,'CSIRO-Mk3-6-0'!$L86,'GFDL-ESM2M'!$L86,'GFDL-ESM2G'!$L86,'HadGEM2-ES'!$L86,'HadGEM2-CC'!$L86,inmcm4!$L86,'IPSL-CM5A-LR'!$L86,'IPSL-CM5A-MR'!$L86,'IPSL-MC5B-LR'!$L86,MIROC5!$L86,'MIROC-ESM'!$L86,'MIROC-ESM-CHEM'!$L86,'MRI-CGCM3'!$L86,'NorESM1-M'!$L86)</f>
        <v>66.925858941463019</v>
      </c>
      <c r="AB87" s="51">
        <f>STDEV('bcc-csm-1'!$M86,'bcc-csm1-1-m'!$M86,'BNU-ESM'!$M86,CanESM2!$M86,CCSM4!$M86,'CNRM-CM5'!$M86,'CSIRO-Mk3-6-0'!$M86,'GFDL-ESM2M'!$M86,'GFDL-ESM2G'!$M86,'HadGEM2-ES'!$M86,'HadGEM2-CC'!$M86,inmcm4!$M86,'IPSL-CM5A-LR'!$M86,'IPSL-CM5A-MR'!$M86,'IPSL-MC5B-LR'!$M86,MIROC5!$M86,'MIROC-ESM'!$M86,'MIROC-ESM-CHEM'!$M86,'MRI-CGCM3'!$M86,'NorESM1-M'!$M86)</f>
        <v>0.1188225870381969</v>
      </c>
      <c r="AC87" s="10">
        <f t="shared" ref="AC87:AH87" si="194">E87-(3*W87)</f>
        <v>-17.712865199144744</v>
      </c>
      <c r="AD87" s="10">
        <f t="shared" si="194"/>
        <v>-34.098605323388384</v>
      </c>
      <c r="AE87" s="51">
        <f t="shared" si="194"/>
        <v>-0.13607263922306828</v>
      </c>
      <c r="AF87" s="10">
        <f t="shared" si="194"/>
        <v>-31.874775987154408</v>
      </c>
      <c r="AG87" s="10">
        <f t="shared" si="194"/>
        <v>-46.879213611389076</v>
      </c>
      <c r="AH87" s="54">
        <f t="shared" si="194"/>
        <v>-0.14785871496589065</v>
      </c>
      <c r="AI87" s="10">
        <f t="shared" ref="AI87:AN87" si="195">E87+(3*W87)</f>
        <v>442.52579897914472</v>
      </c>
      <c r="AJ87" s="10">
        <f t="shared" si="195"/>
        <v>197.88852788138837</v>
      </c>
      <c r="AK87" s="54">
        <f t="shared" si="195"/>
        <v>0.35722725722406828</v>
      </c>
      <c r="AL87" s="10">
        <f t="shared" si="195"/>
        <v>731.43120595715436</v>
      </c>
      <c r="AM87" s="10">
        <f t="shared" si="195"/>
        <v>354.67594003738907</v>
      </c>
      <c r="AN87" s="54">
        <f t="shared" si="195"/>
        <v>0.56507680726329068</v>
      </c>
      <c r="AO87" s="10">
        <f>AVERAGE('bcc-csm-1'!$E86,'bcc-csm1-1-m'!$E86,'BNU-ESM'!$E86,CanESM2!$E86,CCSM4!$E86,'CNRM-CM5'!$E86,'CSIRO-Mk3-6-0'!$E86,'GFDL-ESM2M'!$E86,'GFDL-ESM2G'!$E86,'HadGEM2-ES'!$E86,'HadGEM2-CC'!$E86,inmcm4!$E86,'IPSL-CM5A-LR'!$E86,'IPSL-CM5A-MR'!$E86,'IPSL-MC5B-LR'!$E86,MIROC5!$E86,'MIROC-ESM'!$E86,'MIROC-ESM-CHEM'!$E86,'MRI-CGCM3'!$E86,'NorESM1-M'!$E86)</f>
        <v>1872.5127249000002</v>
      </c>
      <c r="AP87" s="10">
        <f>AVERAGE('bcc-csm-1'!$F86,'bcc-csm1-1-m'!$F86,'BNU-ESM'!$F86,CanESM2!$F86,CCSM4!$F86,'CNRM-CM5'!$F86,'CSIRO-Mk3-6-0'!$F86,'GFDL-ESM2M'!$F86,'GFDL-ESM2G'!$F86,'HadGEM2-ES'!$F86,'HadGEM2-CC'!$F86,inmcm4!$F86,'IPSL-CM5A-LR'!$F86,'IPSL-CM5A-MR'!$F86,'IPSL-MC5B-LR'!$F86,MIROC5!$F86,'MIROC-ESM'!$F86,'MIROC-ESM-CHEM'!$F86,'MRI-CGCM3'!$F86,'NorESM1-M'!$F86)</f>
        <v>145.09153059000002</v>
      </c>
      <c r="AQ87" s="17">
        <f>AVERAGE('bcc-csm-1'!$G86,'bcc-csm1-1-m'!$G86,'BNU-ESM'!$G86,CanESM2!$G86,CCSM4!$G86,'CNRM-CM5'!$G86,'CSIRO-Mk3-6-0'!$G86,'GFDL-ESM2M'!$G86,'GFDL-ESM2G'!$G86,'HadGEM2-ES'!$G86,'HadGEM2-CC'!$G86,inmcm4!$G86,'IPSL-CM5A-LR'!$G86,'IPSL-CM5A-MR'!$G86,'IPSL-MC5B-LR'!$G86,MIROC5!$G86,'MIROC-ESM'!$G86,'MIROC-ESM-CHEM'!$G86,'MRI-CGCM3'!$G86,'NorESM1-M'!$G86)</f>
        <v>0.94440965124999998</v>
      </c>
      <c r="AR87" s="58">
        <f t="shared" si="152"/>
        <v>0.11343392440836063</v>
      </c>
      <c r="AS87" s="56">
        <f t="shared" si="153"/>
        <v>0.56443653841118369</v>
      </c>
      <c r="AT87" s="60">
        <f t="shared" si="154"/>
        <v>0.11708617002604992</v>
      </c>
      <c r="AU87" s="56">
        <f t="shared" si="155"/>
        <v>0.18679617517882532</v>
      </c>
      <c r="AV87" s="56">
        <f t="shared" si="156"/>
        <v>1.0606984610830685</v>
      </c>
      <c r="AW87" s="60">
        <f t="shared" si="157"/>
        <v>0.22088830400302414</v>
      </c>
    </row>
    <row r="88" spans="1:49" ht="12.75" x14ac:dyDescent="0.35">
      <c r="A88" s="7" t="str">
        <f>IF(AND(B88='bcc-csm-1'!C87, B88='bcc-csm1-1-m'!C87,B88='BNU-ESM'!C87, B88=CanESM2!C87, B88=CCSM4!C87, B88='CNRM-CM5'!C87, B88='CSIRO-Mk3-6-0'!C87, B88='GFDL-ESM2M'!C87, B88='GFDL-ESM2G'!C87, B88='HadGEM2-ES'!C87, B88='HadGEM2-CC'!C87, B88=inmcm4!C87, B88='IPSL-CM5A-LR'!C87, B88='IPSL-CM5A-MR'!C87, B88='IPSL-MC5B-LR'!C87, B88=MIROC5!C87, B88='MIROC-ESM'!C87, B88='MIROC-ESM-CHEM'!C87, B88='MRI-CGCM3'!C87, B88='NorESM1-M'!C87), "Yes", "No")</f>
        <v>Yes</v>
      </c>
      <c r="B88" s="7">
        <v>27167</v>
      </c>
      <c r="C88" s="7" t="str">
        <f>VLOOKUP(B88, 'County name'!$A$2:$B$89, 2, FALSE)</f>
        <v>Wilkin</v>
      </c>
      <c r="D88" s="8" t="s">
        <v>97</v>
      </c>
      <c r="E88" s="10">
        <f>AVERAGE('bcc-csm-1'!$H87,'bcc-csm1-1-m'!$H87,'BNU-ESM'!$H87,CanESM2!$H87,CCSM4!$H87,'CNRM-CM5'!$H87,'CSIRO-Mk3-6-0'!$H87,'GFDL-ESM2M'!$H87,'GFDL-ESM2G'!$H87,'HadGEM2-ES'!$H87,'HadGEM2-CC'!$H87,inmcm4!$H87,'IPSL-CM5A-LR'!$H87,'IPSL-CM5A-MR'!$H87,'IPSL-MC5B-LR'!$H87,MIROC5!$H87,'MIROC-ESM'!$H87,'MIROC-ESM-CHEM'!$H87,'MRI-CGCM3'!$H87,'NorESM1-M'!$H87)</f>
        <v>195.89730555234996</v>
      </c>
      <c r="F88" s="10">
        <f>AVERAGE('bcc-csm-1'!$I87,'bcc-csm1-1-m'!$I87,'BNU-ESM'!$I87,CanESM2!$I87,CCSM4!$I87,'CNRM-CM5'!$I87,'CSIRO-Mk3-6-0'!$I87,'GFDL-ESM2M'!$I87,'GFDL-ESM2G'!$I87,'HadGEM2-ES'!$I87,'HadGEM2-CC'!$I87,inmcm4!$I87,'IPSL-CM5A-LR'!$I87,'IPSL-CM5A-MR'!$I87,'IPSL-MC5B-LR'!$I87,MIROC5!$I87,'MIROC-ESM'!$I87,'MIROC-ESM-CHEM'!$I87,'MRI-CGCM3'!$I87,'NorESM1-M'!$I87)</f>
        <v>69.36456329249998</v>
      </c>
      <c r="G88" s="51">
        <f>AVERAGE('bcc-csm-1'!$J87,'bcc-csm1-1-m'!$J87,'BNU-ESM'!$J87,CanESM2!$J87,CCSM4!$J87,'CNRM-CM5'!$J87,'CSIRO-Mk3-6-0'!$J87,'GFDL-ESM2M'!$J87,'GFDL-ESM2G'!$J87,'HadGEM2-ES'!$J87,'HadGEM2-CC'!$J87,inmcm4!$J87,'IPSL-CM5A-LR'!$J87,'IPSL-CM5A-MR'!$J87,'IPSL-MC5B-LR'!$J87,MIROC5!$J87,'MIROC-ESM'!$J87,'MIROC-ESM-CHEM'!$J87,'MRI-CGCM3'!$J87,'NorESM1-M'!$J87)</f>
        <v>9.4453630485000023E-2</v>
      </c>
      <c r="H88" s="10">
        <f>AVERAGE('bcc-csm-1'!$K87,'bcc-csm1-1-m'!$K87,'BNU-ESM'!$K87,CanESM2!$K87,CCSM4!$K87,'CNRM-CM5'!$K87,'CSIRO-Mk3-6-0'!$K87,'GFDL-ESM2M'!$K87,'GFDL-ESM2G'!$K87,'HadGEM2-ES'!$K87,'HadGEM2-CC'!$K87,inmcm4!$K87,'IPSL-CM5A-LR'!$K87,'IPSL-CM5A-MR'!$K87,'IPSL-MC5B-LR'!$K87,MIROC5!$K87,'MIROC-ESM'!$K87,'MIROC-ESM-CHEM'!$K87,'MRI-CGCM3'!$K87,'NorESM1-M'!$K87)</f>
        <v>333.46155821100007</v>
      </c>
      <c r="I88" s="10">
        <f>AVERAGE('bcc-csm-1'!$L87,'bcc-csm1-1-m'!$L87,'BNU-ESM'!$L87,CanESM2!$L87,CCSM4!$L87,'CNRM-CM5'!$L87,'CSIRO-Mk3-6-0'!$L87,'GFDL-ESM2M'!$L87,'GFDL-ESM2G'!$L87,'HadGEM2-ES'!$L87,'HadGEM2-CC'!$L87,inmcm4!$L87,'IPSL-CM5A-LR'!$L87,'IPSL-CM5A-MR'!$L87,'IPSL-MC5B-LR'!$L87,MIROC5!$L87,'MIROC-ESM'!$L87,'MIROC-ESM-CHEM'!$L87,'MRI-CGCM3'!$L87,'NorESM1-M'!$L87)</f>
        <v>134.518647241</v>
      </c>
      <c r="J88" s="51">
        <f>AVERAGE('bcc-csm-1'!$M87,'bcc-csm1-1-m'!$M87,'BNU-ESM'!$M87,CanESM2!$M87,CCSM4!$M87,'CNRM-CM5'!$M87,'CSIRO-Mk3-6-0'!$M87,'GFDL-ESM2M'!$M87,'GFDL-ESM2G'!$M87,'HadGEM2-ES'!$M87,'HadGEM2-CC'!$M87,inmcm4!$M87,'IPSL-CM5A-LR'!$M87,'IPSL-CM5A-MR'!$M87,'IPSL-MC5B-LR'!$M87,MIROC5!$M87,'MIROC-ESM'!$M87,'MIROC-ESM-CHEM'!$M87,'MRI-CGCM3'!$M87,'NorESM1-M'!$M87)</f>
        <v>0.19601187829349997</v>
      </c>
      <c r="K88" s="10">
        <f>MIN('bcc-csm-1'!$H87,'bcc-csm1-1-m'!$H87,'BNU-ESM'!$H87,CanESM2!$H87,CCSM4!$H87,'CNRM-CM5'!$H87,'CSIRO-Mk3-6-0'!$H87,'GFDL-ESM2M'!$H87,'GFDL-ESM2G'!$H87,'HadGEM2-ES'!$H87,'HadGEM2-CC'!$H87,inmcm4!$H87,'IPSL-CM5A-LR'!$H87,'IPSL-CM5A-MR'!$H87,'IPSL-MC5B-LR'!$H87,MIROC5!$H87,'MIROC-ESM'!$H87,'MIROC-ESM-CHEM'!$H87,'MRI-CGCM3'!$H87,'NorESM1-M'!$H87)</f>
        <v>4.9960584770000001</v>
      </c>
      <c r="L88" s="10">
        <f>MIN('bcc-csm-1'!$I87,'bcc-csm1-1-m'!$I87,'BNU-ESM'!$I87,CanESM2!$I87,CCSM4!$I87,'CNRM-CM5'!$I87,'CSIRO-Mk3-6-0'!$I87,'GFDL-ESM2M'!$I87,'GFDL-ESM2G'!$I87,'HadGEM2-ES'!$I87,'HadGEM2-CC'!$I87,inmcm4!$I87,'IPSL-CM5A-LR'!$I87,'IPSL-CM5A-MR'!$I87,'IPSL-MC5B-LR'!$I87,MIROC5!$I87,'MIROC-ESM'!$I87,'MIROC-ESM-CHEM'!$I87,'MRI-CGCM3'!$I87,'NorESM1-M'!$I87)</f>
        <v>-23.139170270000001</v>
      </c>
      <c r="M88" s="51">
        <f>MIN('bcc-csm-1'!$J87,'bcc-csm1-1-m'!$J87,'BNU-ESM'!$J87,CanESM2!$J87,CCSM4!$J87,'CNRM-CM5'!$J87,'CSIRO-Mk3-6-0'!$J87,'GFDL-ESM2M'!$J87,'GFDL-ESM2G'!$J87,'HadGEM2-ES'!$J87,'HadGEM2-CC'!$J87,inmcm4!$J87,'IPSL-CM5A-LR'!$J87,'IPSL-CM5A-MR'!$J87,'IPSL-MC5B-LR'!$J87,MIROC5!$J87,'MIROC-ESM'!$J87,'MIROC-ESM-CHEM'!$J87,'MRI-CGCM3'!$J87,'NorESM1-M'!$J87)</f>
        <v>-0.1035648081</v>
      </c>
      <c r="N88" s="10">
        <f>MIN('bcc-csm-1'!$K87,'bcc-csm1-1-m'!$K87,'BNU-ESM'!$K87,CanESM2!$K87,CCSM4!$K87,'CNRM-CM5'!$K87,'CSIRO-Mk3-6-0'!$K87,'GFDL-ESM2M'!$K87,'GFDL-ESM2G'!$K87,'HadGEM2-ES'!$K87,'HadGEM2-CC'!$K87,inmcm4!$K87,'IPSL-CM5A-LR'!$K87,'IPSL-CM5A-MR'!$K87,'IPSL-MC5B-LR'!$K87,MIROC5!$K87,'MIROC-ESM'!$K87,'MIROC-ESM-CHEM'!$K87,'MRI-CGCM3'!$K87,'NorESM1-M'!$K87)</f>
        <v>81.406030819999998</v>
      </c>
      <c r="O88" s="10">
        <f>MIN('bcc-csm-1'!$L87,'bcc-csm1-1-m'!$L87,'BNU-ESM'!$L87,CanESM2!$L87,CCSM4!$L87,'CNRM-CM5'!$L87,'CSIRO-Mk3-6-0'!$L87,'GFDL-ESM2M'!$L87,'GFDL-ESM2G'!$L87,'HadGEM2-ES'!$L87,'HadGEM2-CC'!$L87,inmcm4!$L87,'IPSL-CM5A-LR'!$L87,'IPSL-CM5A-MR'!$L87,'IPSL-MC5B-LR'!$L87,MIROC5!$L87,'MIROC-ESM'!$L87,'MIROC-ESM-CHEM'!$L87,'MRI-CGCM3'!$L87,'NorESM1-M'!$L87)</f>
        <v>18.50771971</v>
      </c>
      <c r="P88" s="51">
        <f>MIN('bcc-csm-1'!$M87,'bcc-csm1-1-m'!$M87,'BNU-ESM'!$M87,CanESM2!$M87,CCSM4!$M87,'CNRM-CM5'!$M87,'CSIRO-Mk3-6-0'!$M87,'GFDL-ESM2M'!$M87,'GFDL-ESM2G'!$M87,'HadGEM2-ES'!$M87,'HadGEM2-CC'!$M87,inmcm4!$M87,'IPSL-CM5A-LR'!$M87,'IPSL-CM5A-MR'!$M87,'IPSL-MC5B-LR'!$M87,MIROC5!$M87,'MIROC-ESM'!$M87,'MIROC-ESM-CHEM'!$M87,'MRI-CGCM3'!$M87,'NorESM1-M'!$M87)</f>
        <v>-1.8606799189999999E-2</v>
      </c>
      <c r="Q88" s="10">
        <f>MAX('bcc-csm-1'!$H87,'bcc-csm1-1-m'!$H87,'BNU-ESM'!$H87,CanESM2!$H87,CCSM4!$H87,'CNRM-CM5'!$H87,'CSIRO-Mk3-6-0'!$H87,'GFDL-ESM2M'!$H87,'GFDL-ESM2G'!$H87,'HadGEM2-ES'!$H87,'HadGEM2-CC'!$H87,inmcm4!$H87,'IPSL-CM5A-LR'!$H87,'IPSL-CM5A-MR'!$H87,'IPSL-MC5B-LR'!$H87,MIROC5!$H87,'MIROC-ESM'!$H87,'MIROC-ESM-CHEM'!$H87,'MRI-CGCM3'!$H87,'NorESM1-M'!$H87)</f>
        <v>337.96662140000001</v>
      </c>
      <c r="R88" s="10">
        <f>MAX('bcc-csm-1'!$I87,'bcc-csm1-1-m'!$I87,'BNU-ESM'!$I87,CanESM2!$I87,CCSM4!$I87,'CNRM-CM5'!$I87,'CSIRO-Mk3-6-0'!$I87,'GFDL-ESM2M'!$I87,'GFDL-ESM2G'!$I87,'HadGEM2-ES'!$I87,'HadGEM2-CC'!$I87,inmcm4!$I87,'IPSL-CM5A-LR'!$I87,'IPSL-CM5A-MR'!$I87,'IPSL-MC5B-LR'!$I87,MIROC5!$I87,'MIROC-ESM'!$I87,'MIROC-ESM-CHEM'!$I87,'MRI-CGCM3'!$I87,'NorESM1-M'!$I87)</f>
        <v>131.95550650000001</v>
      </c>
      <c r="S88" s="51">
        <f>MAX('bcc-csm-1'!$J87,'bcc-csm1-1-m'!$J87,'BNU-ESM'!$J87,CanESM2!$J87,CCSM4!$J87,'CNRM-CM5'!$J87,'CSIRO-Mk3-6-0'!$J87,'GFDL-ESM2M'!$J87,'GFDL-ESM2G'!$J87,'HadGEM2-ES'!$J87,'HadGEM2-CC'!$J87,inmcm4!$J87,'IPSL-CM5A-LR'!$J87,'IPSL-CM5A-MR'!$J87,'IPSL-MC5B-LR'!$J87,MIROC5!$J87,'MIROC-ESM'!$J87,'MIROC-ESM-CHEM'!$J87,'MRI-CGCM3'!$J87,'NorESM1-M'!$J87)</f>
        <v>0.24759641830000001</v>
      </c>
      <c r="T88" s="10">
        <f>MAX('bcc-csm-1'!$K87,'bcc-csm1-1-m'!$K87,'BNU-ESM'!$K87,CanESM2!$K87,CCSM4!$K87,'CNRM-CM5'!$K87,'CSIRO-Mk3-6-0'!$K87,'GFDL-ESM2M'!$K87,'GFDL-ESM2G'!$K87,'HadGEM2-ES'!$K87,'HadGEM2-CC'!$K87,inmcm4!$K87,'IPSL-CM5A-LR'!$K87,'IPSL-CM5A-MR'!$K87,'IPSL-MC5B-LR'!$K87,MIROC5!$K87,'MIROC-ESM'!$K87,'MIROC-ESM-CHEM'!$K87,'MRI-CGCM3'!$K87,'NorESM1-M'!$K87)</f>
        <v>507.69917900000002</v>
      </c>
      <c r="U88" s="10">
        <f>MAX('bcc-csm-1'!$L87,'bcc-csm1-1-m'!$L87,'BNU-ESM'!$L87,CanESM2!$L87,CCSM4!$L87,'CNRM-CM5'!$L87,'CSIRO-Mk3-6-0'!$L87,'GFDL-ESM2M'!$L87,'GFDL-ESM2G'!$L87,'HadGEM2-ES'!$L87,'HadGEM2-CC'!$L87,inmcm4!$L87,'IPSL-CM5A-LR'!$L87,'IPSL-CM5A-MR'!$L87,'IPSL-MC5B-LR'!$L87,MIROC5!$L87,'MIROC-ESM'!$L87,'MIROC-ESM-CHEM'!$L87,'MRI-CGCM3'!$L87,'NorESM1-M'!$L87)</f>
        <v>217.33029680000001</v>
      </c>
      <c r="V88" s="51">
        <f>MAX('bcc-csm-1'!$M87,'bcc-csm1-1-m'!$M87,'BNU-ESM'!$M87,CanESM2!$M87,CCSM4!$M87,'CNRM-CM5'!$M87,'CSIRO-Mk3-6-0'!$M87,'GFDL-ESM2M'!$M87,'GFDL-ESM2G'!$M87,'HadGEM2-ES'!$M87,'HadGEM2-CC'!$M87,inmcm4!$M87,'IPSL-CM5A-LR'!$M87,'IPSL-CM5A-MR'!$M87,'IPSL-MC5B-LR'!$M87,MIROC5!$M87,'MIROC-ESM'!$M87,'MIROC-ESM-CHEM'!$M87,'MRI-CGCM3'!$M87,'NorESM1-M'!$M87)</f>
        <v>0.37639678570000001</v>
      </c>
      <c r="W88" s="10">
        <f>STDEV('bcc-csm-1'!$H87,'bcc-csm1-1-m'!$H87,'BNU-ESM'!$H87,CanESM2!$H87,CCSM4!$H87,'CNRM-CM5'!$H87,'CSIRO-Mk3-6-0'!$H87,'GFDL-ESM2M'!$H87,'GFDL-ESM2G'!$H87,'HadGEM2-ES'!$H87,'HadGEM2-CC'!$H87,inmcm4!$H87,'IPSL-CM5A-LR'!$H87,'IPSL-CM5A-MR'!$H87,'IPSL-MC5B-LR'!$H87,MIROC5!$H87,'MIROC-ESM'!$H87,'MIROC-ESM-CHEM'!$H87,'MRI-CGCM3'!$H87,'NorESM1-M'!$H87)</f>
        <v>79.548910225334765</v>
      </c>
      <c r="X88" s="10">
        <f>STDEV('bcc-csm-1'!$I87,'bcc-csm1-1-m'!$I87,'BNU-ESM'!$I87,CanESM2!$I87,CCSM4!$I87,'CNRM-CM5'!$I87,'CSIRO-Mk3-6-0'!$I87,'GFDL-ESM2M'!$I87,'GFDL-ESM2G'!$I87,'HadGEM2-ES'!$I87,'HadGEM2-CC'!$I87,inmcm4!$I87,'IPSL-CM5A-LR'!$I87,'IPSL-CM5A-MR'!$I87,'IPSL-MC5B-LR'!$I87,MIROC5!$I87,'MIROC-ESM'!$I87,'MIROC-ESM-CHEM'!$I87,'MRI-CGCM3'!$I87,'NorESM1-M'!$I87)</f>
        <v>34.905295308782634</v>
      </c>
      <c r="Y88" s="51">
        <f>STDEV('bcc-csm-1'!$J87,'bcc-csm1-1-m'!$J87,'BNU-ESM'!$J87,CanESM2!$J87,CCSM4!$J87,'CNRM-CM5'!$J87,'CSIRO-Mk3-6-0'!$J87,'GFDL-ESM2M'!$J87,'GFDL-ESM2G'!$J87,'HadGEM2-ES'!$J87,'HadGEM2-CC'!$J87,inmcm4!$J87,'IPSL-CM5A-LR'!$J87,'IPSL-CM5A-MR'!$J87,'IPSL-MC5B-LR'!$J87,MIROC5!$J87,'MIROC-ESM'!$J87,'MIROC-ESM-CHEM'!$J87,'MRI-CGCM3'!$J87,'NorESM1-M'!$J87)</f>
        <v>7.5325206060656361E-2</v>
      </c>
      <c r="Z88" s="10">
        <f>STDEV('bcc-csm-1'!$K87,'bcc-csm1-1-m'!$K87,'BNU-ESM'!$K87,CanESM2!$K87,CCSM4!$K87,'CNRM-CM5'!$K87,'CSIRO-Mk3-6-0'!$K87,'GFDL-ESM2M'!$K87,'GFDL-ESM2G'!$K87,'HadGEM2-ES'!$K87,'HadGEM2-CC'!$K87,inmcm4!$K87,'IPSL-CM5A-LR'!$K87,'IPSL-CM5A-MR'!$K87,'IPSL-MC5B-LR'!$K87,MIROC5!$K87,'MIROC-ESM'!$K87,'MIROC-ESM-CHEM'!$K87,'MRI-CGCM3'!$K87,'NorESM1-M'!$K87)</f>
        <v>128.23661827379553</v>
      </c>
      <c r="AA88" s="10">
        <f>STDEV('bcc-csm-1'!$L87,'bcc-csm1-1-m'!$L87,'BNU-ESM'!$L87,CanESM2!$L87,CCSM4!$L87,'CNRM-CM5'!$L87,'CSIRO-Mk3-6-0'!$L87,'GFDL-ESM2M'!$L87,'GFDL-ESM2G'!$L87,'HadGEM2-ES'!$L87,'HadGEM2-CC'!$L87,inmcm4!$L87,'IPSL-CM5A-LR'!$L87,'IPSL-CM5A-MR'!$L87,'IPSL-MC5B-LR'!$L87,MIROC5!$L87,'MIROC-ESM'!$L87,'MIROC-ESM-CHEM'!$L87,'MRI-CGCM3'!$L87,'NorESM1-M'!$L87)</f>
        <v>65.008572019246117</v>
      </c>
      <c r="AB88" s="51">
        <f>STDEV('bcc-csm-1'!$M87,'bcc-csm1-1-m'!$M87,'BNU-ESM'!$M87,CanESM2!$M87,CCSM4!$M87,'CNRM-CM5'!$M87,'CSIRO-Mk3-6-0'!$M87,'GFDL-ESM2M'!$M87,'GFDL-ESM2G'!$M87,'HadGEM2-ES'!$M87,'HadGEM2-CC'!$M87,inmcm4!$M87,'IPSL-CM5A-LR'!$M87,'IPSL-CM5A-MR'!$M87,'IPSL-MC5B-LR'!$M87,MIROC5!$M87,'MIROC-ESM'!$M87,'MIROC-ESM-CHEM'!$M87,'MRI-CGCM3'!$M87,'NorESM1-M'!$M87)</f>
        <v>0.1201918424610486</v>
      </c>
      <c r="AC88" s="10">
        <f t="shared" ref="AC88:AH88" si="196">E88-(3*W88)</f>
        <v>-42.749425123654333</v>
      </c>
      <c r="AD88" s="10">
        <f t="shared" si="196"/>
        <v>-35.351322633847929</v>
      </c>
      <c r="AE88" s="51">
        <f t="shared" si="196"/>
        <v>-0.13152198769696907</v>
      </c>
      <c r="AF88" s="10">
        <f t="shared" si="196"/>
        <v>-51.24829661038649</v>
      </c>
      <c r="AG88" s="10">
        <f t="shared" si="196"/>
        <v>-60.507068816738354</v>
      </c>
      <c r="AH88" s="54">
        <f t="shared" si="196"/>
        <v>-0.16456364908964582</v>
      </c>
      <c r="AI88" s="10">
        <f t="shared" ref="AI88:AN88" si="197">E88+(3*W88)</f>
        <v>434.54403622835423</v>
      </c>
      <c r="AJ88" s="10">
        <f t="shared" si="197"/>
        <v>174.08044921884789</v>
      </c>
      <c r="AK88" s="54">
        <f t="shared" si="197"/>
        <v>0.32042924866696909</v>
      </c>
      <c r="AL88" s="10">
        <f t="shared" si="197"/>
        <v>718.17141303238668</v>
      </c>
      <c r="AM88" s="10">
        <f t="shared" si="197"/>
        <v>329.54436329873835</v>
      </c>
      <c r="AN88" s="54">
        <f t="shared" si="197"/>
        <v>0.55658740567664577</v>
      </c>
      <c r="AO88" s="10">
        <f>AVERAGE('bcc-csm-1'!$E87,'bcc-csm1-1-m'!$E87,'BNU-ESM'!$E87,CanESM2!$E87,CCSM4!$E87,'CNRM-CM5'!$E87,'CSIRO-Mk3-6-0'!$E87,'GFDL-ESM2M'!$E87,'GFDL-ESM2G'!$E87,'HadGEM2-ES'!$E87,'HadGEM2-CC'!$E87,inmcm4!$E87,'IPSL-CM5A-LR'!$E87,'IPSL-CM5A-MR'!$E87,'IPSL-MC5B-LR'!$E87,MIROC5!$E87,'MIROC-ESM'!$E87,'MIROC-ESM-CHEM'!$E87,'MRI-CGCM3'!$E87,'NorESM1-M'!$E87)</f>
        <v>1716.2376545499999</v>
      </c>
      <c r="AP88" s="10">
        <f>AVERAGE('bcc-csm-1'!$F87,'bcc-csm1-1-m'!$F87,'BNU-ESM'!$F87,CanESM2!$F87,CCSM4!$F87,'CNRM-CM5'!$F87,'CSIRO-Mk3-6-0'!$F87,'GFDL-ESM2M'!$F87,'GFDL-ESM2G'!$F87,'HadGEM2-ES'!$F87,'HadGEM2-CC'!$F87,inmcm4!$F87,'IPSL-CM5A-LR'!$F87,'IPSL-CM5A-MR'!$F87,'IPSL-MC5B-LR'!$F87,MIROC5!$F87,'MIROC-ESM'!$F87,'MIROC-ESM-CHEM'!$F87,'MRI-CGCM3'!$F87,'NorESM1-M'!$F87)</f>
        <v>147.84272053000001</v>
      </c>
      <c r="AQ88" s="17">
        <f>AVERAGE('bcc-csm-1'!$G87,'bcc-csm1-1-m'!$G87,'BNU-ESM'!$G87,CanESM2!$G87,CCSM4!$G87,'CNRM-CM5'!$G87,'CSIRO-Mk3-6-0'!$G87,'GFDL-ESM2M'!$G87,'GFDL-ESM2G'!$G87,'HadGEM2-ES'!$G87,'HadGEM2-CC'!$G87,inmcm4!$G87,'IPSL-CM5A-LR'!$G87,'IPSL-CM5A-MR'!$G87,'IPSL-MC5B-LR'!$G87,MIROC5!$G87,'MIROC-ESM'!$G87,'MIROC-ESM-CHEM'!$G87,'MRI-CGCM3'!$G87,'NorESM1-M'!$G87)</f>
        <v>0.98252001344000006</v>
      </c>
      <c r="AR88" s="58">
        <f t="shared" si="152"/>
        <v>0.11414346086219308</v>
      </c>
      <c r="AS88" s="56">
        <f t="shared" si="153"/>
        <v>0.46917807683621887</v>
      </c>
      <c r="AT88" s="60">
        <f t="shared" si="154"/>
        <v>9.6134052429424702E-2</v>
      </c>
      <c r="AU88" s="56">
        <f t="shared" si="155"/>
        <v>0.19429800839466735</v>
      </c>
      <c r="AV88" s="56">
        <f t="shared" si="156"/>
        <v>0.90987670382934871</v>
      </c>
      <c r="AW88" s="60">
        <f t="shared" si="157"/>
        <v>0.19949912023392072</v>
      </c>
    </row>
    <row r="89" spans="1:49" ht="12.75" x14ac:dyDescent="0.35">
      <c r="A89" s="7" t="str">
        <f>IF(AND(B89='bcc-csm-1'!C88, B89='bcc-csm1-1-m'!C88,B89='BNU-ESM'!C88, B89=CanESM2!C88, B89=CCSM4!C88, B89='CNRM-CM5'!C88, B89='CSIRO-Mk3-6-0'!C88, B89='GFDL-ESM2M'!C88, B89='GFDL-ESM2G'!C88, B89='HadGEM2-ES'!C88, B89='HadGEM2-CC'!C88, B89=inmcm4!C88, B89='IPSL-CM5A-LR'!C88, B89='IPSL-CM5A-MR'!C88, B89='IPSL-MC5B-LR'!C88, B89=MIROC5!C88, B89='MIROC-ESM'!C88, B89='MIROC-ESM-CHEM'!C88, B89='MRI-CGCM3'!C88, B89='NorESM1-M'!C88), "Yes", "No")</f>
        <v>Yes</v>
      </c>
      <c r="B89" s="7">
        <v>27169</v>
      </c>
      <c r="C89" s="7" t="str">
        <f>VLOOKUP(B89, 'County name'!$A$2:$B$89, 2, FALSE)</f>
        <v>Winona</v>
      </c>
      <c r="D89" s="8" t="s">
        <v>97</v>
      </c>
      <c r="E89" s="10">
        <f>AVERAGE('bcc-csm-1'!$H88,'bcc-csm1-1-m'!$H88,'BNU-ESM'!$H88,CanESM2!$H88,CCSM4!$H88,'CNRM-CM5'!$H88,'CSIRO-Mk3-6-0'!$H88,'GFDL-ESM2M'!$H88,'GFDL-ESM2G'!$H88,'HadGEM2-ES'!$H88,'HadGEM2-CC'!$H88,inmcm4!$H88,'IPSL-CM5A-LR'!$H88,'IPSL-CM5A-MR'!$H88,'IPSL-MC5B-LR'!$H88,MIROC5!$H88,'MIROC-ESM'!$H88,'MIROC-ESM-CHEM'!$H88,'MRI-CGCM3'!$H88,'NorESM1-M'!$H88)</f>
        <v>212.39075980399997</v>
      </c>
      <c r="F89" s="10">
        <f>AVERAGE('bcc-csm-1'!$I88,'bcc-csm1-1-m'!$I88,'BNU-ESM'!$I88,CanESM2!$I88,CCSM4!$I88,'CNRM-CM5'!$I88,'CSIRO-Mk3-6-0'!$I88,'GFDL-ESM2M'!$I88,'GFDL-ESM2G'!$I88,'HadGEM2-ES'!$I88,'HadGEM2-CC'!$I88,inmcm4!$I88,'IPSL-CM5A-LR'!$I88,'IPSL-CM5A-MR'!$I88,'IPSL-MC5B-LR'!$I88,MIROC5!$I88,'MIROC-ESM'!$I88,'MIROC-ESM-CHEM'!$I88,'MRI-CGCM3'!$I88,'NorESM1-M'!$I88)</f>
        <v>68.812023242750016</v>
      </c>
      <c r="G89" s="51">
        <f>AVERAGE('bcc-csm-1'!$J88,'bcc-csm1-1-m'!$J88,'BNU-ESM'!$J88,CanESM2!$J88,CCSM4!$J88,'CNRM-CM5'!$J88,'CSIRO-Mk3-6-0'!$J88,'GFDL-ESM2M'!$J88,'GFDL-ESM2G'!$J88,'HadGEM2-ES'!$J88,'HadGEM2-CC'!$J88,inmcm4!$J88,'IPSL-CM5A-LR'!$J88,'IPSL-CM5A-MR'!$J88,'IPSL-MC5B-LR'!$J88,MIROC5!$J88,'MIROC-ESM'!$J88,'MIROC-ESM-CHEM'!$J88,'MRI-CGCM3'!$J88,'NorESM1-M'!$J88)</f>
        <v>0.10367482904699998</v>
      </c>
      <c r="H89" s="10">
        <f>AVERAGE('bcc-csm-1'!$K88,'bcc-csm1-1-m'!$K88,'BNU-ESM'!$K88,CanESM2!$K88,CCSM4!$K88,'CNRM-CM5'!$K88,'CSIRO-Mk3-6-0'!$K88,'GFDL-ESM2M'!$K88,'GFDL-ESM2G'!$K88,'HadGEM2-ES'!$K88,'HadGEM2-CC'!$K88,inmcm4!$K88,'IPSL-CM5A-LR'!$K88,'IPSL-CM5A-MR'!$K88,'IPSL-MC5B-LR'!$K88,MIROC5!$K88,'MIROC-ESM'!$K88,'MIROC-ESM-CHEM'!$K88,'MRI-CGCM3'!$K88,'NorESM1-M'!$K88)</f>
        <v>344.93972764</v>
      </c>
      <c r="I89" s="10">
        <f>AVERAGE('bcc-csm-1'!$L88,'bcc-csm1-1-m'!$L88,'BNU-ESM'!$L88,CanESM2!$L88,CCSM4!$L88,'CNRM-CM5'!$L88,'CSIRO-Mk3-6-0'!$L88,'GFDL-ESM2M'!$L88,'GFDL-ESM2G'!$L88,'HadGEM2-ES'!$L88,'HadGEM2-CC'!$L88,inmcm4!$L88,'IPSL-CM5A-LR'!$L88,'IPSL-CM5A-MR'!$L88,'IPSL-MC5B-LR'!$L88,MIROC5!$L88,'MIROC-ESM'!$L88,'MIROC-ESM-CHEM'!$L88,'MRI-CGCM3'!$L88,'NorESM1-M'!$L88)</f>
        <v>129.13562140799999</v>
      </c>
      <c r="J89" s="51">
        <f>AVERAGE('bcc-csm-1'!$M88,'bcc-csm1-1-m'!$M88,'BNU-ESM'!$M88,CanESM2!$M88,CCSM4!$M88,'CNRM-CM5'!$M88,'CSIRO-Mk3-6-0'!$M88,'GFDL-ESM2M'!$M88,'GFDL-ESM2G'!$M88,'HadGEM2-ES'!$M88,'HadGEM2-CC'!$M88,inmcm4!$M88,'IPSL-CM5A-LR'!$M88,'IPSL-CM5A-MR'!$M88,'IPSL-MC5B-LR'!$M88,MIROC5!$M88,'MIROC-ESM'!$M88,'MIROC-ESM-CHEM'!$M88,'MRI-CGCM3'!$M88,'NorESM1-M'!$M88)</f>
        <v>0.18710082568550002</v>
      </c>
      <c r="K89" s="10">
        <f>MIN('bcc-csm-1'!$H88,'bcc-csm1-1-m'!$H88,'BNU-ESM'!$H88,CanESM2!$H88,CCSM4!$H88,'CNRM-CM5'!$H88,'CSIRO-Mk3-6-0'!$H88,'GFDL-ESM2M'!$H88,'GFDL-ESM2G'!$H88,'HadGEM2-ES'!$H88,'HadGEM2-CC'!$H88,inmcm4!$H88,'IPSL-CM5A-LR'!$H88,'IPSL-CM5A-MR'!$H88,'IPSL-MC5B-LR'!$H88,MIROC5!$H88,'MIROC-ESM'!$H88,'MIROC-ESM-CHEM'!$H88,'MRI-CGCM3'!$H88,'NorESM1-M'!$H88)</f>
        <v>57.459906549999999</v>
      </c>
      <c r="L89" s="10">
        <f>MIN('bcc-csm-1'!$I88,'bcc-csm1-1-m'!$I88,'BNU-ESM'!$I88,CanESM2!$I88,CCSM4!$I88,'CNRM-CM5'!$I88,'CSIRO-Mk3-6-0'!$I88,'GFDL-ESM2M'!$I88,'GFDL-ESM2G'!$I88,'HadGEM2-ES'!$I88,'HadGEM2-CC'!$I88,inmcm4!$I88,'IPSL-CM5A-LR'!$I88,'IPSL-CM5A-MR'!$I88,'IPSL-MC5B-LR'!$I88,MIROC5!$I88,'MIROC-ESM'!$I88,'MIROC-ESM-CHEM'!$I88,'MRI-CGCM3'!$I88,'NorESM1-M'!$I88)</f>
        <v>2.3886185649999998</v>
      </c>
      <c r="M89" s="51">
        <f>MIN('bcc-csm-1'!$J88,'bcc-csm1-1-m'!$J88,'BNU-ESM'!$J88,CanESM2!$J88,CCSM4!$J88,'CNRM-CM5'!$J88,'CSIRO-Mk3-6-0'!$J88,'GFDL-ESM2M'!$J88,'GFDL-ESM2G'!$J88,'HadGEM2-ES'!$J88,'HadGEM2-CC'!$J88,inmcm4!$J88,'IPSL-CM5A-LR'!$J88,'IPSL-CM5A-MR'!$J88,'IPSL-MC5B-LR'!$J88,MIROC5!$J88,'MIROC-ESM'!$J88,'MIROC-ESM-CHEM'!$J88,'MRI-CGCM3'!$J88,'NorESM1-M'!$J88)</f>
        <v>-4.3661275409999999E-2</v>
      </c>
      <c r="N89" s="10">
        <f>MIN('bcc-csm-1'!$K88,'bcc-csm1-1-m'!$K88,'BNU-ESM'!$K88,CanESM2!$K88,CCSM4!$K88,'CNRM-CM5'!$K88,'CSIRO-Mk3-6-0'!$K88,'GFDL-ESM2M'!$K88,'GFDL-ESM2G'!$K88,'HadGEM2-ES'!$K88,'HadGEM2-CC'!$K88,inmcm4!$K88,'IPSL-CM5A-LR'!$K88,'IPSL-CM5A-MR'!$K88,'IPSL-MC5B-LR'!$K88,MIROC5!$K88,'MIROC-ESM'!$K88,'MIROC-ESM-CHEM'!$K88,'MRI-CGCM3'!$K88,'NorESM1-M'!$K88)</f>
        <v>110.2819684</v>
      </c>
      <c r="O89" s="10">
        <f>MIN('bcc-csm-1'!$L88,'bcc-csm1-1-m'!$L88,'BNU-ESM'!$L88,CanESM2!$L88,CCSM4!$L88,'CNRM-CM5'!$L88,'CSIRO-Mk3-6-0'!$L88,'GFDL-ESM2M'!$L88,'GFDL-ESM2G'!$L88,'HadGEM2-ES'!$L88,'HadGEM2-CC'!$L88,inmcm4!$L88,'IPSL-CM5A-LR'!$L88,'IPSL-CM5A-MR'!$L88,'IPSL-MC5B-LR'!$L88,MIROC5!$L88,'MIROC-ESM'!$L88,'MIROC-ESM-CHEM'!$L88,'MRI-CGCM3'!$L88,'NorESM1-M'!$L88)</f>
        <v>13.230795049999999</v>
      </c>
      <c r="P89" s="51">
        <f>MIN('bcc-csm-1'!$M88,'bcc-csm1-1-m'!$M88,'BNU-ESM'!$M88,CanESM2!$M88,CCSM4!$M88,'CNRM-CM5'!$M88,'CSIRO-Mk3-6-0'!$M88,'GFDL-ESM2M'!$M88,'GFDL-ESM2G'!$M88,'HadGEM2-ES'!$M88,'HadGEM2-CC'!$M88,inmcm4!$M88,'IPSL-CM5A-LR'!$M88,'IPSL-CM5A-MR'!$M88,'IPSL-MC5B-LR'!$M88,MIROC5!$M88,'MIROC-ESM'!$M88,'MIROC-ESM-CHEM'!$M88,'MRI-CGCM3'!$M88,'NorESM1-M'!$M88)</f>
        <v>-2.2974416899999999E-2</v>
      </c>
      <c r="Q89" s="10">
        <f>MAX('bcc-csm-1'!$H88,'bcc-csm1-1-m'!$H88,'BNU-ESM'!$H88,CanESM2!$H88,CCSM4!$H88,'CNRM-CM5'!$H88,'CSIRO-Mk3-6-0'!$H88,'GFDL-ESM2M'!$H88,'GFDL-ESM2G'!$H88,'HadGEM2-ES'!$H88,'HadGEM2-CC'!$H88,inmcm4!$H88,'IPSL-CM5A-LR'!$H88,'IPSL-CM5A-MR'!$H88,'IPSL-MC5B-LR'!$H88,MIROC5!$H88,'MIROC-ESM'!$H88,'MIROC-ESM-CHEM'!$H88,'MRI-CGCM3'!$H88,'NorESM1-M'!$H88)</f>
        <v>350.48724199999998</v>
      </c>
      <c r="R89" s="10">
        <f>MAX('bcc-csm-1'!$I88,'bcc-csm1-1-m'!$I88,'BNU-ESM'!$I88,CanESM2!$I88,CCSM4!$I88,'CNRM-CM5'!$I88,'CSIRO-Mk3-6-0'!$I88,'GFDL-ESM2M'!$I88,'GFDL-ESM2G'!$I88,'HadGEM2-ES'!$I88,'HadGEM2-CC'!$I88,inmcm4!$I88,'IPSL-CM5A-LR'!$I88,'IPSL-CM5A-MR'!$I88,'IPSL-MC5B-LR'!$I88,MIROC5!$I88,'MIROC-ESM'!$I88,'MIROC-ESM-CHEM'!$I88,'MRI-CGCM3'!$I88,'NorESM1-M'!$I88)</f>
        <v>136.3387491</v>
      </c>
      <c r="S89" s="51">
        <f>MAX('bcc-csm-1'!$J88,'bcc-csm1-1-m'!$J88,'BNU-ESM'!$J88,CanESM2!$J88,CCSM4!$J88,'CNRM-CM5'!$J88,'CSIRO-Mk3-6-0'!$J88,'GFDL-ESM2M'!$J88,'GFDL-ESM2G'!$J88,'HadGEM2-ES'!$J88,'HadGEM2-CC'!$J88,inmcm4!$J88,'IPSL-CM5A-LR'!$J88,'IPSL-CM5A-MR'!$J88,'IPSL-MC5B-LR'!$J88,MIROC5!$J88,'MIROC-ESM'!$J88,'MIROC-ESM-CHEM'!$J88,'MRI-CGCM3'!$J88,'NorESM1-M'!$J88)</f>
        <v>0.2616916406</v>
      </c>
      <c r="T89" s="10">
        <f>MAX('bcc-csm-1'!$K88,'bcc-csm1-1-m'!$K88,'BNU-ESM'!$K88,CanESM2!$K88,CCSM4!$K88,'CNRM-CM5'!$K88,'CSIRO-Mk3-6-0'!$K88,'GFDL-ESM2M'!$K88,'GFDL-ESM2G'!$K88,'HadGEM2-ES'!$K88,'HadGEM2-CC'!$K88,inmcm4!$K88,'IPSL-CM5A-LR'!$K88,'IPSL-CM5A-MR'!$K88,'IPSL-MC5B-LR'!$K88,MIROC5!$K88,'MIROC-ESM'!$K88,'MIROC-ESM-CHEM'!$K88,'MRI-CGCM3'!$K88,'NorESM1-M'!$K88)</f>
        <v>539.66269269999998</v>
      </c>
      <c r="U89" s="10">
        <f>MAX('bcc-csm-1'!$L88,'bcc-csm1-1-m'!$L88,'BNU-ESM'!$L88,CanESM2!$L88,CCSM4!$L88,'CNRM-CM5'!$L88,'CSIRO-Mk3-6-0'!$L88,'GFDL-ESM2M'!$L88,'GFDL-ESM2G'!$L88,'HadGEM2-ES'!$L88,'HadGEM2-CC'!$L88,inmcm4!$L88,'IPSL-CM5A-LR'!$L88,'IPSL-CM5A-MR'!$L88,'IPSL-MC5B-LR'!$L88,MIROC5!$L88,'MIROC-ESM'!$L88,'MIROC-ESM-CHEM'!$L88,'MRI-CGCM3'!$L88,'NorESM1-M'!$L88)</f>
        <v>234.47004799999999</v>
      </c>
      <c r="V89" s="51">
        <f>MAX('bcc-csm-1'!$M88,'bcc-csm1-1-m'!$M88,'BNU-ESM'!$M88,CanESM2!$M88,CCSM4!$M88,'CNRM-CM5'!$M88,'CSIRO-Mk3-6-0'!$M88,'GFDL-ESM2M'!$M88,'GFDL-ESM2G'!$M88,'HadGEM2-ES'!$M88,'HadGEM2-CC'!$M88,inmcm4!$M88,'IPSL-CM5A-LR'!$M88,'IPSL-CM5A-MR'!$M88,'IPSL-MC5B-LR'!$M88,MIROC5!$M88,'MIROC-ESM'!$M88,'MIROC-ESM-CHEM'!$M88,'MRI-CGCM3'!$M88,'NorESM1-M'!$M88)</f>
        <v>0.39167290789999998</v>
      </c>
      <c r="W89" s="10">
        <f>STDEV('bcc-csm-1'!$H88,'bcc-csm1-1-m'!$H88,'BNU-ESM'!$H88,CanESM2!$H88,CCSM4!$H88,'CNRM-CM5'!$H88,'CSIRO-Mk3-6-0'!$H88,'GFDL-ESM2M'!$H88,'GFDL-ESM2G'!$H88,'HadGEM2-ES'!$H88,'HadGEM2-CC'!$H88,inmcm4!$H88,'IPSL-CM5A-LR'!$H88,'IPSL-CM5A-MR'!$H88,'IPSL-MC5B-LR'!$H88,MIROC5!$H88,'MIROC-ESM'!$H88,'MIROC-ESM-CHEM'!$H88,'MRI-CGCM3'!$H88,'NorESM1-M'!$H88)</f>
        <v>81.134241978153597</v>
      </c>
      <c r="X89" s="10">
        <f>STDEV('bcc-csm-1'!$I88,'bcc-csm1-1-m'!$I88,'BNU-ESM'!$I88,CanESM2!$I88,CCSM4!$I88,'CNRM-CM5'!$I88,'CSIRO-Mk3-6-0'!$I88,'GFDL-ESM2M'!$I88,'GFDL-ESM2G'!$I88,'HadGEM2-ES'!$I88,'HadGEM2-CC'!$I88,inmcm4!$I88,'IPSL-CM5A-LR'!$I88,'IPSL-CM5A-MR'!$I88,'IPSL-MC5B-LR'!$I88,MIROC5!$I88,'MIROC-ESM'!$I88,'MIROC-ESM-CHEM'!$I88,'MRI-CGCM3'!$I88,'NorESM1-M'!$I88)</f>
        <v>33.925708807425998</v>
      </c>
      <c r="Y89" s="51">
        <f>STDEV('bcc-csm-1'!$J88,'bcc-csm1-1-m'!$J88,'BNU-ESM'!$J88,CanESM2!$J88,CCSM4!$J88,'CNRM-CM5'!$J88,'CSIRO-Mk3-6-0'!$J88,'GFDL-ESM2M'!$J88,'GFDL-ESM2G'!$J88,'HadGEM2-ES'!$J88,'HadGEM2-CC'!$J88,inmcm4!$J88,'IPSL-CM5A-LR'!$J88,'IPSL-CM5A-MR'!$J88,'IPSL-MC5B-LR'!$J88,MIROC5!$J88,'MIROC-ESM'!$J88,'MIROC-ESM-CHEM'!$J88,'MRI-CGCM3'!$J88,'NorESM1-M'!$J88)</f>
        <v>7.6888728721756963E-2</v>
      </c>
      <c r="Z89" s="10">
        <f>STDEV('bcc-csm-1'!$K88,'bcc-csm1-1-m'!$K88,'BNU-ESM'!$K88,CanESM2!$K88,CCSM4!$K88,'CNRM-CM5'!$K88,'CSIRO-Mk3-6-0'!$K88,'GFDL-ESM2M'!$K88,'GFDL-ESM2G'!$K88,'HadGEM2-ES'!$K88,'HadGEM2-CC'!$K88,inmcm4!$K88,'IPSL-CM5A-LR'!$K88,'IPSL-CM5A-MR'!$K88,'IPSL-MC5B-LR'!$K88,MIROC5!$K88,'MIROC-ESM'!$K88,'MIROC-ESM-CHEM'!$K88,'MRI-CGCM3'!$K88,'NorESM1-M'!$K88)</f>
        <v>129.11099854679372</v>
      </c>
      <c r="AA89" s="10">
        <f>STDEV('bcc-csm-1'!$L88,'bcc-csm1-1-m'!$L88,'BNU-ESM'!$L88,CanESM2!$L88,CCSM4!$L88,'CNRM-CM5'!$L88,'CSIRO-Mk3-6-0'!$L88,'GFDL-ESM2M'!$L88,'GFDL-ESM2G'!$L88,'HadGEM2-ES'!$L88,'HadGEM2-CC'!$L88,inmcm4!$L88,'IPSL-CM5A-LR'!$L88,'IPSL-CM5A-MR'!$L88,'IPSL-MC5B-LR'!$L88,MIROC5!$L88,'MIROC-ESM'!$L88,'MIROC-ESM-CHEM'!$L88,'MRI-CGCM3'!$L88,'NorESM1-M'!$L88)</f>
        <v>66.782443710613435</v>
      </c>
      <c r="AB89" s="51">
        <f>STDEV('bcc-csm-1'!$M88,'bcc-csm1-1-m'!$M88,'BNU-ESM'!$M88,CanESM2!$M88,CCSM4!$M88,'CNRM-CM5'!$M88,'CSIRO-Mk3-6-0'!$M88,'GFDL-ESM2M'!$M88,'GFDL-ESM2G'!$M88,'HadGEM2-ES'!$M88,'HadGEM2-CC'!$M88,inmcm4!$M88,'IPSL-CM5A-LR'!$M88,'IPSL-CM5A-MR'!$M88,'IPSL-MC5B-LR'!$M88,MIROC5!$M88,'MIROC-ESM'!$M88,'MIROC-ESM-CHEM'!$M88,'MRI-CGCM3'!$M88,'NorESM1-M'!$M88)</f>
        <v>0.11720920399549092</v>
      </c>
      <c r="AC89" s="10">
        <f t="shared" ref="AC89:AH89" si="198">E89-(3*W89)</f>
        <v>-31.01196613046082</v>
      </c>
      <c r="AD89" s="10">
        <f t="shared" si="198"/>
        <v>-32.965103179527986</v>
      </c>
      <c r="AE89" s="51">
        <f t="shared" si="198"/>
        <v>-0.12699135711827092</v>
      </c>
      <c r="AF89" s="10">
        <f t="shared" si="198"/>
        <v>-42.39326800038117</v>
      </c>
      <c r="AG89" s="10">
        <f t="shared" si="198"/>
        <v>-71.211709723840301</v>
      </c>
      <c r="AH89" s="54">
        <f t="shared" si="198"/>
        <v>-0.16452678630097273</v>
      </c>
      <c r="AI89" s="10">
        <f t="shared" ref="AI89:AN89" si="199">E89+(3*W89)</f>
        <v>455.79348573846073</v>
      </c>
      <c r="AJ89" s="10">
        <f t="shared" si="199"/>
        <v>170.589149665028</v>
      </c>
      <c r="AK89" s="54">
        <f t="shared" si="199"/>
        <v>0.33434101521227089</v>
      </c>
      <c r="AL89" s="10">
        <f t="shared" si="199"/>
        <v>732.27272328038111</v>
      </c>
      <c r="AM89" s="10">
        <f t="shared" si="199"/>
        <v>329.48295253984031</v>
      </c>
      <c r="AN89" s="54">
        <f t="shared" si="199"/>
        <v>0.53872843767197276</v>
      </c>
      <c r="AO89" s="10">
        <f>AVERAGE('bcc-csm-1'!$E88,'bcc-csm1-1-m'!$E88,'BNU-ESM'!$E88,CanESM2!$E88,CCSM4!$E88,'CNRM-CM5'!$E88,'CSIRO-Mk3-6-0'!$E88,'GFDL-ESM2M'!$E88,'GFDL-ESM2G'!$E88,'HadGEM2-ES'!$E88,'HadGEM2-CC'!$E88,inmcm4!$E88,'IPSL-CM5A-LR'!$E88,'IPSL-CM5A-MR'!$E88,'IPSL-MC5B-LR'!$E88,MIROC5!$E88,'MIROC-ESM'!$E88,'MIROC-ESM-CHEM'!$E88,'MRI-CGCM3'!$E88,'NorESM1-M'!$E88)</f>
        <v>1754.2269373500003</v>
      </c>
      <c r="AP89" s="10">
        <f>AVERAGE('bcc-csm-1'!$F88,'bcc-csm1-1-m'!$F88,'BNU-ESM'!$F88,CanESM2!$F88,CCSM4!$F88,'CNRM-CM5'!$F88,'CSIRO-Mk3-6-0'!$F88,'GFDL-ESM2M'!$F88,'GFDL-ESM2G'!$F88,'HadGEM2-ES'!$F88,'HadGEM2-CC'!$F88,inmcm4!$F88,'IPSL-CM5A-LR'!$F88,'IPSL-CM5A-MR'!$F88,'IPSL-MC5B-LR'!$F88,MIROC5!$F88,'MIROC-ESM'!$F88,'MIROC-ESM-CHEM'!$F88,'MRI-CGCM3'!$F88,'NorESM1-M'!$F88)</f>
        <v>110.00839718350001</v>
      </c>
      <c r="AQ89" s="17">
        <f>AVERAGE('bcc-csm-1'!$G88,'bcc-csm1-1-m'!$G88,'BNU-ESM'!$G88,CanESM2!$G88,CCSM4!$G88,'CNRM-CM5'!$G88,'CSIRO-Mk3-6-0'!$G88,'GFDL-ESM2M'!$G88,'GFDL-ESM2G'!$G88,'HadGEM2-ES'!$G88,'HadGEM2-CC'!$G88,inmcm4!$G88,'IPSL-CM5A-LR'!$G88,'IPSL-CM5A-MR'!$G88,'IPSL-MC5B-LR'!$G88,MIROC5!$G88,'MIROC-ESM'!$G88,'MIROC-ESM-CHEM'!$G88,'MRI-CGCM3'!$G88,'NorESM1-M'!$G88)</f>
        <v>0.86603605283000018</v>
      </c>
      <c r="AR89" s="58">
        <f t="shared" si="152"/>
        <v>0.12107370790055548</v>
      </c>
      <c r="AS89" s="56">
        <f t="shared" si="153"/>
        <v>0.62551609699364863</v>
      </c>
      <c r="AT89" s="60">
        <f t="shared" si="154"/>
        <v>0.11971190888441106</v>
      </c>
      <c r="AU89" s="56">
        <f t="shared" si="155"/>
        <v>0.19663346873528156</v>
      </c>
      <c r="AV89" s="56">
        <f t="shared" si="156"/>
        <v>1.1738705836482166</v>
      </c>
      <c r="AW89" s="60">
        <f t="shared" si="157"/>
        <v>0.21604276758929256</v>
      </c>
    </row>
    <row r="90" spans="1:49" ht="12.75" x14ac:dyDescent="0.35">
      <c r="A90" s="7" t="str">
        <f>IF(AND(B90='bcc-csm-1'!C89, B90='bcc-csm1-1-m'!C89,B90='BNU-ESM'!C89, B90=CanESM2!C89, B90=CCSM4!C89, B90='CNRM-CM5'!C89, B90='CSIRO-Mk3-6-0'!C89, B90='GFDL-ESM2M'!C89, B90='GFDL-ESM2G'!C89, B90='HadGEM2-ES'!C89, B90='HadGEM2-CC'!C89, B90=inmcm4!C89, B90='IPSL-CM5A-LR'!C89, B90='IPSL-CM5A-MR'!C89, B90='IPSL-MC5B-LR'!C89, B90=MIROC5!C89, B90='MIROC-ESM'!C89, B90='MIROC-ESM-CHEM'!C89, B90='MRI-CGCM3'!C89, B90='NorESM1-M'!C89), "Yes", "No")</f>
        <v>Yes</v>
      </c>
      <c r="B90" s="7">
        <v>27171</v>
      </c>
      <c r="C90" s="7" t="str">
        <f>VLOOKUP(B90, 'County name'!$A$2:$B$89, 2, FALSE)</f>
        <v>Wright</v>
      </c>
      <c r="D90" s="8" t="s">
        <v>97</v>
      </c>
      <c r="E90" s="10">
        <f>AVERAGE('bcc-csm-1'!$H89,'bcc-csm1-1-m'!$H89,'BNU-ESM'!$H89,CanESM2!$H89,CCSM4!$H89,'CNRM-CM5'!$H89,'CSIRO-Mk3-6-0'!$H89,'GFDL-ESM2M'!$H89,'GFDL-ESM2G'!$H89,'HadGEM2-ES'!$H89,'HadGEM2-CC'!$H89,inmcm4!$H89,'IPSL-CM5A-LR'!$H89,'IPSL-CM5A-MR'!$H89,'IPSL-MC5B-LR'!$H89,MIROC5!$H89,'MIROC-ESM'!$H89,'MIROC-ESM-CHEM'!$H89,'MRI-CGCM3'!$H89,'NorESM1-M'!$H89)</f>
        <v>211.83116766999996</v>
      </c>
      <c r="F90" s="10">
        <f>AVERAGE('bcc-csm-1'!$I89,'bcc-csm1-1-m'!$I89,'BNU-ESM'!$I89,CanESM2!$I89,CCSM4!$I89,'CNRM-CM5'!$I89,'CSIRO-Mk3-6-0'!$I89,'GFDL-ESM2M'!$I89,'GFDL-ESM2G'!$I89,'HadGEM2-ES'!$I89,'HadGEM2-CC'!$I89,inmcm4!$I89,'IPSL-CM5A-LR'!$I89,'IPSL-CM5A-MR'!$I89,'IPSL-MC5B-LR'!$I89,MIROC5!$I89,'MIROC-ESM'!$I89,'MIROC-ESM-CHEM'!$I89,'MRI-CGCM3'!$I89,'NorESM1-M'!$I89)</f>
        <v>72.027124601500006</v>
      </c>
      <c r="G90" s="51">
        <f>AVERAGE('bcc-csm-1'!$J89,'bcc-csm1-1-m'!$J89,'BNU-ESM'!$J89,CanESM2!$J89,CCSM4!$J89,'CNRM-CM5'!$J89,'CSIRO-Mk3-6-0'!$J89,'GFDL-ESM2M'!$J89,'GFDL-ESM2G'!$J89,'HadGEM2-ES'!$J89,'HadGEM2-CC'!$J89,inmcm4!$J89,'IPSL-CM5A-LR'!$J89,'IPSL-CM5A-MR'!$J89,'IPSL-MC5B-LR'!$J89,MIROC5!$J89,'MIROC-ESM'!$J89,'MIROC-ESM-CHEM'!$J89,'MRI-CGCM3'!$J89,'NorESM1-M'!$J89)</f>
        <v>0.104048536981</v>
      </c>
      <c r="H90" s="10">
        <f>AVERAGE('bcc-csm-1'!$K89,'bcc-csm1-1-m'!$K89,'BNU-ESM'!$K89,CanESM2!$K89,CCSM4!$K89,'CNRM-CM5'!$K89,'CSIRO-Mk3-6-0'!$K89,'GFDL-ESM2M'!$K89,'GFDL-ESM2G'!$K89,'HadGEM2-ES'!$K89,'HadGEM2-CC'!$K89,inmcm4!$K89,'IPSL-CM5A-LR'!$K89,'IPSL-CM5A-MR'!$K89,'IPSL-MC5B-LR'!$K89,MIROC5!$K89,'MIROC-ESM'!$K89,'MIROC-ESM-CHEM'!$K89,'MRI-CGCM3'!$K89,'NorESM1-M'!$K89)</f>
        <v>344.07765850499999</v>
      </c>
      <c r="I90" s="10">
        <f>AVERAGE('bcc-csm-1'!$L89,'bcc-csm1-1-m'!$L89,'BNU-ESM'!$L89,CanESM2!$L89,CCSM4!$L89,'CNRM-CM5'!$L89,'CSIRO-Mk3-6-0'!$L89,'GFDL-ESM2M'!$L89,'GFDL-ESM2G'!$L89,'HadGEM2-ES'!$L89,'HadGEM2-CC'!$L89,inmcm4!$L89,'IPSL-CM5A-LR'!$L89,'IPSL-CM5A-MR'!$L89,'IPSL-MC5B-LR'!$L89,MIROC5!$L89,'MIROC-ESM'!$L89,'MIROC-ESM-CHEM'!$L89,'MRI-CGCM3'!$L89,'NorESM1-M'!$L89)</f>
        <v>132.89409540349999</v>
      </c>
      <c r="J90" s="51">
        <f>AVERAGE('bcc-csm-1'!$M89,'bcc-csm1-1-m'!$M89,'BNU-ESM'!$M89,CanESM2!$M89,CCSM4!$M89,'CNRM-CM5'!$M89,'CSIRO-Mk3-6-0'!$M89,'GFDL-ESM2M'!$M89,'GFDL-ESM2G'!$M89,'HadGEM2-ES'!$M89,'HadGEM2-CC'!$M89,inmcm4!$M89,'IPSL-CM5A-LR'!$M89,'IPSL-CM5A-MR'!$M89,'IPSL-MC5B-LR'!$M89,MIROC5!$M89,'MIROC-ESM'!$M89,'MIROC-ESM-CHEM'!$M89,'MRI-CGCM3'!$M89,'NorESM1-M'!$M89)</f>
        <v>0.19176962555725002</v>
      </c>
      <c r="K90" s="10">
        <f>MIN('bcc-csm-1'!$H89,'bcc-csm1-1-m'!$H89,'BNU-ESM'!$H89,CanESM2!$H89,CCSM4!$H89,'CNRM-CM5'!$H89,'CSIRO-Mk3-6-0'!$H89,'GFDL-ESM2M'!$H89,'GFDL-ESM2G'!$H89,'HadGEM2-ES'!$H89,'HadGEM2-CC'!$H89,inmcm4!$H89,'IPSL-CM5A-LR'!$H89,'IPSL-CM5A-MR'!$H89,'IPSL-MC5B-LR'!$H89,MIROC5!$H89,'MIROC-ESM'!$H89,'MIROC-ESM-CHEM'!$H89,'MRI-CGCM3'!$H89,'NorESM1-M'!$H89)</f>
        <v>46.161017559999998</v>
      </c>
      <c r="L90" s="10">
        <f>MIN('bcc-csm-1'!$I89,'bcc-csm1-1-m'!$I89,'BNU-ESM'!$I89,CanESM2!$I89,CCSM4!$I89,'CNRM-CM5'!$I89,'CSIRO-Mk3-6-0'!$I89,'GFDL-ESM2M'!$I89,'GFDL-ESM2G'!$I89,'HadGEM2-ES'!$I89,'HadGEM2-CC'!$I89,inmcm4!$I89,'IPSL-CM5A-LR'!$I89,'IPSL-CM5A-MR'!$I89,'IPSL-MC5B-LR'!$I89,MIROC5!$I89,'MIROC-ESM'!$I89,'MIROC-ESM-CHEM'!$I89,'MRI-CGCM3'!$I89,'NorESM1-M'!$I89)</f>
        <v>-11.63637767</v>
      </c>
      <c r="M90" s="51">
        <f>MIN('bcc-csm-1'!$J89,'bcc-csm1-1-m'!$J89,'BNU-ESM'!$J89,CanESM2!$J89,CCSM4!$J89,'CNRM-CM5'!$J89,'CSIRO-Mk3-6-0'!$J89,'GFDL-ESM2M'!$J89,'GFDL-ESM2G'!$J89,'HadGEM2-ES'!$J89,'HadGEM2-CC'!$J89,inmcm4!$J89,'IPSL-CM5A-LR'!$J89,'IPSL-CM5A-MR'!$J89,'IPSL-MC5B-LR'!$J89,MIROC5!$J89,'MIROC-ESM'!$J89,'MIROC-ESM-CHEM'!$J89,'MRI-CGCM3'!$J89,'NorESM1-M'!$J89)</f>
        <v>-5.9801902019999999E-2</v>
      </c>
      <c r="N90" s="10">
        <f>MIN('bcc-csm-1'!$K89,'bcc-csm1-1-m'!$K89,'BNU-ESM'!$K89,CanESM2!$K89,CCSM4!$K89,'CNRM-CM5'!$K89,'CSIRO-Mk3-6-0'!$K89,'GFDL-ESM2M'!$K89,'GFDL-ESM2G'!$K89,'HadGEM2-ES'!$K89,'HadGEM2-CC'!$K89,inmcm4!$K89,'IPSL-CM5A-LR'!$K89,'IPSL-CM5A-MR'!$K89,'IPSL-MC5B-LR'!$K89,MIROC5!$K89,'MIROC-ESM'!$K89,'MIROC-ESM-CHEM'!$K89,'MRI-CGCM3'!$K89,'NorESM1-M'!$K89)</f>
        <v>123.16443649999999</v>
      </c>
      <c r="O90" s="10">
        <f>MIN('bcc-csm-1'!$L89,'bcc-csm1-1-m'!$L89,'BNU-ESM'!$L89,CanESM2!$L89,CCSM4!$L89,'CNRM-CM5'!$L89,'CSIRO-Mk3-6-0'!$L89,'GFDL-ESM2M'!$L89,'GFDL-ESM2G'!$L89,'HadGEM2-ES'!$L89,'HadGEM2-CC'!$L89,inmcm4!$L89,'IPSL-CM5A-LR'!$L89,'IPSL-CM5A-MR'!$L89,'IPSL-MC5B-LR'!$L89,MIROC5!$L89,'MIROC-ESM'!$L89,'MIROC-ESM-CHEM'!$L89,'MRI-CGCM3'!$L89,'NorESM1-M'!$L89)</f>
        <v>21.281384939999999</v>
      </c>
      <c r="P90" s="51">
        <f>MIN('bcc-csm-1'!$M89,'bcc-csm1-1-m'!$M89,'BNU-ESM'!$M89,CanESM2!$M89,CCSM4!$M89,'CNRM-CM5'!$M89,'CSIRO-Mk3-6-0'!$M89,'GFDL-ESM2M'!$M89,'GFDL-ESM2G'!$M89,'HadGEM2-ES'!$M89,'HadGEM2-CC'!$M89,inmcm4!$M89,'IPSL-CM5A-LR'!$M89,'IPSL-CM5A-MR'!$M89,'IPSL-MC5B-LR'!$M89,MIROC5!$M89,'MIROC-ESM'!$M89,'MIROC-ESM-CHEM'!$M89,'MRI-CGCM3'!$M89,'NorESM1-M'!$M89)</f>
        <v>8.1405360050000007E-3</v>
      </c>
      <c r="Q90" s="10">
        <f>MAX('bcc-csm-1'!$H89,'bcc-csm1-1-m'!$H89,'BNU-ESM'!$H89,CanESM2!$H89,CCSM4!$H89,'CNRM-CM5'!$H89,'CSIRO-Mk3-6-0'!$H89,'GFDL-ESM2M'!$H89,'GFDL-ESM2G'!$H89,'HadGEM2-ES'!$H89,'HadGEM2-CC'!$H89,inmcm4!$H89,'IPSL-CM5A-LR'!$H89,'IPSL-CM5A-MR'!$H89,'IPSL-MC5B-LR'!$H89,MIROC5!$H89,'MIROC-ESM'!$H89,'MIROC-ESM-CHEM'!$H89,'MRI-CGCM3'!$H89,'NorESM1-M'!$H89)</f>
        <v>342.04892130000002</v>
      </c>
      <c r="R90" s="10">
        <f>MAX('bcc-csm-1'!$I89,'bcc-csm1-1-m'!$I89,'BNU-ESM'!$I89,CanESM2!$I89,CCSM4!$I89,'CNRM-CM5'!$I89,'CSIRO-Mk3-6-0'!$I89,'GFDL-ESM2M'!$I89,'GFDL-ESM2G'!$I89,'HadGEM2-ES'!$I89,'HadGEM2-CC'!$I89,inmcm4!$I89,'IPSL-CM5A-LR'!$I89,'IPSL-CM5A-MR'!$I89,'IPSL-MC5B-LR'!$I89,MIROC5!$I89,'MIROC-ESM'!$I89,'MIROC-ESM-CHEM'!$I89,'MRI-CGCM3'!$I89,'NorESM1-M'!$I89)</f>
        <v>129.1285135</v>
      </c>
      <c r="S90" s="51">
        <f>MAX('bcc-csm-1'!$J89,'bcc-csm1-1-m'!$J89,'BNU-ESM'!$J89,CanESM2!$J89,CCSM4!$J89,'CNRM-CM5'!$J89,'CSIRO-Mk3-6-0'!$J89,'GFDL-ESM2M'!$J89,'GFDL-ESM2G'!$J89,'HadGEM2-ES'!$J89,'HadGEM2-CC'!$J89,inmcm4!$J89,'IPSL-CM5A-LR'!$J89,'IPSL-CM5A-MR'!$J89,'IPSL-MC5B-LR'!$J89,MIROC5!$J89,'MIROC-ESM'!$J89,'MIROC-ESM-CHEM'!$J89,'MRI-CGCM3'!$J89,'NorESM1-M'!$J89)</f>
        <v>0.24095673140000001</v>
      </c>
      <c r="T90" s="10">
        <f>MAX('bcc-csm-1'!$K89,'bcc-csm1-1-m'!$K89,'BNU-ESM'!$K89,CanESM2!$K89,CCSM4!$K89,'CNRM-CM5'!$K89,'CSIRO-Mk3-6-0'!$K89,'GFDL-ESM2M'!$K89,'GFDL-ESM2G'!$K89,'HadGEM2-ES'!$K89,'HadGEM2-CC'!$K89,inmcm4!$K89,'IPSL-CM5A-LR'!$K89,'IPSL-CM5A-MR'!$K89,'IPSL-MC5B-LR'!$K89,MIROC5!$K89,'MIROC-ESM'!$K89,'MIROC-ESM-CHEM'!$K89,'MRI-CGCM3'!$K89,'NorESM1-M'!$K89)</f>
        <v>552.01440630000002</v>
      </c>
      <c r="U90" s="10">
        <f>MAX('bcc-csm-1'!$L89,'bcc-csm1-1-m'!$L89,'BNU-ESM'!$L89,CanESM2!$L89,CCSM4!$L89,'CNRM-CM5'!$L89,'CSIRO-Mk3-6-0'!$L89,'GFDL-ESM2M'!$L89,'GFDL-ESM2G'!$L89,'HadGEM2-ES'!$L89,'HadGEM2-CC'!$L89,inmcm4!$L89,'IPSL-CM5A-LR'!$L89,'IPSL-CM5A-MR'!$L89,'IPSL-MC5B-LR'!$L89,MIROC5!$L89,'MIROC-ESM'!$L89,'MIROC-ESM-CHEM'!$L89,'MRI-CGCM3'!$L89,'NorESM1-M'!$L89)</f>
        <v>241.07923650000001</v>
      </c>
      <c r="V90" s="51">
        <f>MAX('bcc-csm-1'!$M89,'bcc-csm1-1-m'!$M89,'BNU-ESM'!$M89,CanESM2!$M89,CCSM4!$M89,'CNRM-CM5'!$M89,'CSIRO-Mk3-6-0'!$M89,'GFDL-ESM2M'!$M89,'GFDL-ESM2G'!$M89,'HadGEM2-ES'!$M89,'HadGEM2-CC'!$M89,inmcm4!$M89,'IPSL-CM5A-LR'!$M89,'IPSL-CM5A-MR'!$M89,'IPSL-MC5B-LR'!$M89,MIROC5!$M89,'MIROC-ESM'!$M89,'MIROC-ESM-CHEM'!$M89,'MRI-CGCM3'!$M89,'NorESM1-M'!$M89)</f>
        <v>0.42337018669999998</v>
      </c>
      <c r="W90" s="10">
        <f>STDEV('bcc-csm-1'!$H89,'bcc-csm1-1-m'!$H89,'BNU-ESM'!$H89,CanESM2!$H89,CCSM4!$H89,'CNRM-CM5'!$H89,'CSIRO-Mk3-6-0'!$H89,'GFDL-ESM2M'!$H89,'GFDL-ESM2G'!$H89,'HadGEM2-ES'!$H89,'HadGEM2-CC'!$H89,inmcm4!$H89,'IPSL-CM5A-LR'!$H89,'IPSL-CM5A-MR'!$H89,'IPSL-MC5B-LR'!$H89,MIROC5!$H89,'MIROC-ESM'!$H89,'MIROC-ESM-CHEM'!$H89,'MRI-CGCM3'!$H89,'NorESM1-M'!$H89)</f>
        <v>76.232646526304876</v>
      </c>
      <c r="X90" s="10">
        <f>STDEV('bcc-csm-1'!$I89,'bcc-csm1-1-m'!$I89,'BNU-ESM'!$I89,CanESM2!$I89,CCSM4!$I89,'CNRM-CM5'!$I89,'CSIRO-Mk3-6-0'!$I89,'GFDL-ESM2M'!$I89,'GFDL-ESM2G'!$I89,'HadGEM2-ES'!$I89,'HadGEM2-CC'!$I89,inmcm4!$I89,'IPSL-CM5A-LR'!$I89,'IPSL-CM5A-MR'!$I89,'IPSL-MC5B-LR'!$I89,MIROC5!$I89,'MIROC-ESM'!$I89,'MIROC-ESM-CHEM'!$I89,'MRI-CGCM3'!$I89,'NorESM1-M'!$I89)</f>
        <v>34.425670720065746</v>
      </c>
      <c r="Y90" s="51">
        <f>STDEV('bcc-csm-1'!$J89,'bcc-csm1-1-m'!$J89,'BNU-ESM'!$J89,CanESM2!$J89,CCSM4!$J89,'CNRM-CM5'!$J89,'CSIRO-Mk3-6-0'!$J89,'GFDL-ESM2M'!$J89,'GFDL-ESM2G'!$J89,'HadGEM2-ES'!$J89,'HadGEM2-CC'!$J89,inmcm4!$J89,'IPSL-CM5A-LR'!$J89,'IPSL-CM5A-MR'!$J89,'IPSL-MC5B-LR'!$J89,MIROC5!$J89,'MIROC-ESM'!$J89,'MIROC-ESM-CHEM'!$J89,'MRI-CGCM3'!$J89,'NorESM1-M'!$J89)</f>
        <v>6.8858962362850482E-2</v>
      </c>
      <c r="Z90" s="10">
        <f>STDEV('bcc-csm-1'!$K89,'bcc-csm1-1-m'!$K89,'BNU-ESM'!$K89,CanESM2!$K89,CCSM4!$K89,'CNRM-CM5'!$K89,'CSIRO-Mk3-6-0'!$K89,'GFDL-ESM2M'!$K89,'GFDL-ESM2G'!$K89,'HadGEM2-ES'!$K89,'HadGEM2-CC'!$K89,inmcm4!$K89,'IPSL-CM5A-LR'!$K89,'IPSL-CM5A-MR'!$K89,'IPSL-MC5B-LR'!$K89,MIROC5!$K89,'MIROC-ESM'!$K89,'MIROC-ESM-CHEM'!$K89,'MRI-CGCM3'!$K89,'NorESM1-M'!$K89)</f>
        <v>127.8744221527198</v>
      </c>
      <c r="AA90" s="10">
        <f>STDEV('bcc-csm-1'!$L89,'bcc-csm1-1-m'!$L89,'BNU-ESM'!$L89,CanESM2!$L89,CCSM4!$L89,'CNRM-CM5'!$L89,'CSIRO-Mk3-6-0'!$L89,'GFDL-ESM2M'!$L89,'GFDL-ESM2G'!$L89,'HadGEM2-ES'!$L89,'HadGEM2-CC'!$L89,inmcm4!$L89,'IPSL-CM5A-LR'!$L89,'IPSL-CM5A-MR'!$L89,'IPSL-MC5B-LR'!$L89,MIROC5!$L89,'MIROC-ESM'!$L89,'MIROC-ESM-CHEM'!$L89,'MRI-CGCM3'!$L89,'NorESM1-M'!$L89)</f>
        <v>67.13851580519777</v>
      </c>
      <c r="AB90" s="51">
        <f>STDEV('bcc-csm-1'!$M89,'bcc-csm1-1-m'!$M89,'BNU-ESM'!$M89,CanESM2!$M89,CCSM4!$M89,'CNRM-CM5'!$M89,'CSIRO-Mk3-6-0'!$M89,'GFDL-ESM2M'!$M89,'GFDL-ESM2G'!$M89,'HadGEM2-ES'!$M89,'HadGEM2-CC'!$M89,inmcm4!$M89,'IPSL-CM5A-LR'!$M89,'IPSL-CM5A-MR'!$M89,'IPSL-MC5B-LR'!$M89,MIROC5!$M89,'MIROC-ESM'!$M89,'MIROC-ESM-CHEM'!$M89,'MRI-CGCM3'!$M89,'NorESM1-M'!$M89)</f>
        <v>0.11712546915037222</v>
      </c>
      <c r="AC90" s="10">
        <f t="shared" ref="AC90:AH90" si="200">E90-(3*W90)</f>
        <v>-16.866771908914671</v>
      </c>
      <c r="AD90" s="10">
        <f t="shared" si="200"/>
        <v>-31.249887558697239</v>
      </c>
      <c r="AE90" s="51">
        <f t="shared" si="200"/>
        <v>-0.10252835010755143</v>
      </c>
      <c r="AF90" s="10">
        <f t="shared" si="200"/>
        <v>-39.54560795315939</v>
      </c>
      <c r="AG90" s="10">
        <f t="shared" si="200"/>
        <v>-68.521452012093334</v>
      </c>
      <c r="AH90" s="54">
        <f t="shared" si="200"/>
        <v>-0.15960678189386662</v>
      </c>
      <c r="AI90" s="10">
        <f t="shared" ref="AI90:AN90" si="201">E90+(3*W90)</f>
        <v>440.52910724891456</v>
      </c>
      <c r="AJ90" s="10">
        <f t="shared" si="201"/>
        <v>175.30413676169724</v>
      </c>
      <c r="AK90" s="54">
        <f t="shared" si="201"/>
        <v>0.3106254240695514</v>
      </c>
      <c r="AL90" s="10">
        <f t="shared" si="201"/>
        <v>727.70092496315942</v>
      </c>
      <c r="AM90" s="10">
        <f t="shared" si="201"/>
        <v>334.30964281909331</v>
      </c>
      <c r="AN90" s="54">
        <f t="shared" si="201"/>
        <v>0.54314603300836661</v>
      </c>
      <c r="AO90" s="10">
        <f>AVERAGE('bcc-csm-1'!$E89,'bcc-csm1-1-m'!$E89,'BNU-ESM'!$E89,CanESM2!$E89,CCSM4!$E89,'CNRM-CM5'!$E89,'CSIRO-Mk3-6-0'!$E89,'GFDL-ESM2M'!$E89,'GFDL-ESM2G'!$E89,'HadGEM2-ES'!$E89,'HadGEM2-CC'!$E89,inmcm4!$E89,'IPSL-CM5A-LR'!$E89,'IPSL-CM5A-MR'!$E89,'IPSL-MC5B-LR'!$E89,MIROC5!$E89,'MIROC-ESM'!$E89,'MIROC-ESM-CHEM'!$E89,'MRI-CGCM3'!$E89,'NorESM1-M'!$E89)</f>
        <v>1792.7133287000001</v>
      </c>
      <c r="AP90" s="10">
        <f>AVERAGE('bcc-csm-1'!$F89,'bcc-csm1-1-m'!$F89,'BNU-ESM'!$F89,CanESM2!$F89,CCSM4!$F89,'CNRM-CM5'!$F89,'CSIRO-Mk3-6-0'!$F89,'GFDL-ESM2M'!$F89,'GFDL-ESM2G'!$F89,'HadGEM2-ES'!$F89,'HadGEM2-CC'!$F89,inmcm4!$F89,'IPSL-CM5A-LR'!$F89,'IPSL-CM5A-MR'!$F89,'IPSL-MC5B-LR'!$F89,MIROC5!$F89,'MIROC-ESM'!$F89,'MIROC-ESM-CHEM'!$F89,'MRI-CGCM3'!$F89,'NorESM1-M'!$F89)</f>
        <v>118.13599782749998</v>
      </c>
      <c r="AQ90" s="17">
        <f>AVERAGE('bcc-csm-1'!$G89,'bcc-csm1-1-m'!$G89,'BNU-ESM'!$G89,CanESM2!$G89,CCSM4!$G89,'CNRM-CM5'!$G89,'CSIRO-Mk3-6-0'!$G89,'GFDL-ESM2M'!$G89,'GFDL-ESM2G'!$G89,'HadGEM2-ES'!$G89,'HadGEM2-CC'!$G89,inmcm4!$G89,'IPSL-CM5A-LR'!$G89,'IPSL-CM5A-MR'!$G89,'IPSL-MC5B-LR'!$G89,MIROC5!$G89,'MIROC-ESM'!$G89,'MIROC-ESM-CHEM'!$G89,'MRI-CGCM3'!$G89,'NorESM1-M'!$G89)</f>
        <v>0.90394698799999984</v>
      </c>
      <c r="AR90" s="58">
        <f t="shared" si="152"/>
        <v>0.11816232092367548</v>
      </c>
      <c r="AS90" s="56">
        <f t="shared" si="153"/>
        <v>0.60969667100685687</v>
      </c>
      <c r="AT90" s="60">
        <f t="shared" si="154"/>
        <v>0.11510468906059347</v>
      </c>
      <c r="AU90" s="56">
        <f t="shared" si="155"/>
        <v>0.19193122123686698</v>
      </c>
      <c r="AV90" s="56">
        <f t="shared" si="156"/>
        <v>1.1249246448787737</v>
      </c>
      <c r="AW90" s="60">
        <f t="shared" si="157"/>
        <v>0.21214698218259903</v>
      </c>
    </row>
    <row r="91" spans="1:49" ht="12.75" x14ac:dyDescent="0.35">
      <c r="A91" s="7" t="str">
        <f>IF(AND(B91='bcc-csm-1'!C90, B91='bcc-csm1-1-m'!C90,B91='BNU-ESM'!C90, B91=CanESM2!C90, B91=CCSM4!C90, B91='CNRM-CM5'!C90, B91='CSIRO-Mk3-6-0'!C90, B91='GFDL-ESM2M'!C90, B91='GFDL-ESM2G'!C90, B91='HadGEM2-ES'!C90, B91='HadGEM2-CC'!C90, B91=inmcm4!C90, B91='IPSL-CM5A-LR'!C90, B91='IPSL-CM5A-MR'!C90, B91='IPSL-MC5B-LR'!C90, B91=MIROC5!C90, B91='MIROC-ESM'!C90, B91='MIROC-ESM-CHEM'!C90, B91='MRI-CGCM3'!C90, B91='NorESM1-M'!C90), "Yes", "No")</f>
        <v>Yes</v>
      </c>
      <c r="B91" s="7">
        <v>27173</v>
      </c>
      <c r="C91" s="7" t="str">
        <f>VLOOKUP(B91, 'County name'!$A$2:$B$89, 2, FALSE)</f>
        <v>Yellow Medicine</v>
      </c>
      <c r="D91" s="8" t="s">
        <v>97</v>
      </c>
      <c r="E91" s="10">
        <f>AVERAGE('bcc-csm-1'!$H90,'bcc-csm1-1-m'!$H90,'BNU-ESM'!$H90,CanESM2!$H90,CCSM4!$H90,'CNRM-CM5'!$H90,'CSIRO-Mk3-6-0'!$H90,'GFDL-ESM2M'!$H90,'GFDL-ESM2G'!$H90,'HadGEM2-ES'!$H90,'HadGEM2-CC'!$H90,inmcm4!$H90,'IPSL-CM5A-LR'!$H90,'IPSL-CM5A-MR'!$H90,'IPSL-MC5B-LR'!$H90,MIROC5!$H90,'MIROC-ESM'!$H90,'MIROC-ESM-CHEM'!$H90,'MRI-CGCM3'!$H90,'NorESM1-M'!$H90)</f>
        <v>207.01209654299996</v>
      </c>
      <c r="F91" s="10">
        <f>AVERAGE('bcc-csm-1'!$I90,'bcc-csm1-1-m'!$I90,'BNU-ESM'!$I90,CanESM2!$I90,CCSM4!$I90,'CNRM-CM5'!$I90,'CSIRO-Mk3-6-0'!$I90,'GFDL-ESM2M'!$I90,'GFDL-ESM2G'!$I90,'HadGEM2-ES'!$I90,'HadGEM2-CC'!$I90,inmcm4!$I90,'IPSL-CM5A-LR'!$I90,'IPSL-CM5A-MR'!$I90,'IPSL-MC5B-LR'!$I90,MIROC5!$I90,'MIROC-ESM'!$I90,'MIROC-ESM-CHEM'!$I90,'MRI-CGCM3'!$I90,'NorESM1-M'!$I90)</f>
        <v>81.811118444000002</v>
      </c>
      <c r="G91" s="51">
        <f>AVERAGE('bcc-csm-1'!$J90,'bcc-csm1-1-m'!$J90,'BNU-ESM'!$J90,CanESM2!$J90,CCSM4!$J90,'CNRM-CM5'!$J90,'CSIRO-Mk3-6-0'!$J90,'GFDL-ESM2M'!$J90,'GFDL-ESM2G'!$J90,'HadGEM2-ES'!$J90,'HadGEM2-CC'!$J90,inmcm4!$J90,'IPSL-CM5A-LR'!$J90,'IPSL-CM5A-MR'!$J90,'IPSL-MC5B-LR'!$J90,MIROC5!$J90,'MIROC-ESM'!$J90,'MIROC-ESM-CHEM'!$J90,'MRI-CGCM3'!$J90,'NorESM1-M'!$J90)</f>
        <v>0.10727183379630001</v>
      </c>
      <c r="H91" s="10">
        <f>AVERAGE('bcc-csm-1'!$K90,'bcc-csm1-1-m'!$K90,'BNU-ESM'!$K90,CanESM2!$K90,CCSM4!$K90,'CNRM-CM5'!$K90,'CSIRO-Mk3-6-0'!$K90,'GFDL-ESM2M'!$K90,'GFDL-ESM2G'!$K90,'HadGEM2-ES'!$K90,'HadGEM2-CC'!$K90,inmcm4!$K90,'IPSL-CM5A-LR'!$K90,'IPSL-CM5A-MR'!$K90,'IPSL-MC5B-LR'!$K90,MIROC5!$K90,'MIROC-ESM'!$K90,'MIROC-ESM-CHEM'!$K90,'MRI-CGCM3'!$K90,'NorESM1-M'!$K90)</f>
        <v>346.2899107500001</v>
      </c>
      <c r="I91" s="10">
        <f>AVERAGE('bcc-csm-1'!$L90,'bcc-csm1-1-m'!$L90,'BNU-ESM'!$L90,CanESM2!$L90,CCSM4!$L90,'CNRM-CM5'!$L90,'CSIRO-Mk3-6-0'!$L90,'GFDL-ESM2M'!$L90,'GFDL-ESM2G'!$L90,'HadGEM2-ES'!$L90,'HadGEM2-CC'!$L90,inmcm4!$L90,'IPSL-CM5A-LR'!$L90,'IPSL-CM5A-MR'!$L90,'IPSL-MC5B-LR'!$L90,MIROC5!$L90,'MIROC-ESM'!$L90,'MIROC-ESM-CHEM'!$L90,'MRI-CGCM3'!$L90,'NorESM1-M'!$L90)</f>
        <v>153.78754921900003</v>
      </c>
      <c r="J91" s="51">
        <f>AVERAGE('bcc-csm-1'!$M90,'bcc-csm1-1-m'!$M90,'BNU-ESM'!$M90,CanESM2!$M90,CCSM4!$M90,'CNRM-CM5'!$M90,'CSIRO-Mk3-6-0'!$M90,'GFDL-ESM2M'!$M90,'GFDL-ESM2G'!$M90,'HadGEM2-ES'!$M90,'HadGEM2-CC'!$M90,inmcm4!$M90,'IPSL-CM5A-LR'!$M90,'IPSL-CM5A-MR'!$M90,'IPSL-MC5B-LR'!$M90,MIROC5!$M90,'MIROC-ESM'!$M90,'MIROC-ESM-CHEM'!$M90,'MRI-CGCM3'!$M90,'NorESM1-M'!$M90)</f>
        <v>0.21102663682700001</v>
      </c>
      <c r="K91" s="10">
        <f>MIN('bcc-csm-1'!$H90,'bcc-csm1-1-m'!$H90,'BNU-ESM'!$H90,CanESM2!$H90,CCSM4!$H90,'CNRM-CM5'!$H90,'CSIRO-Mk3-6-0'!$H90,'GFDL-ESM2M'!$H90,'GFDL-ESM2G'!$H90,'HadGEM2-ES'!$H90,'HadGEM2-CC'!$H90,inmcm4!$H90,'IPSL-CM5A-LR'!$H90,'IPSL-CM5A-MR'!$H90,'IPSL-MC5B-LR'!$H90,MIROC5!$H90,'MIROC-ESM'!$H90,'MIROC-ESM-CHEM'!$H90,'MRI-CGCM3'!$H90,'NorESM1-M'!$H90)</f>
        <v>30.696632439999998</v>
      </c>
      <c r="L91" s="10">
        <f>MIN('bcc-csm-1'!$I90,'bcc-csm1-1-m'!$I90,'BNU-ESM'!$I90,CanESM2!$I90,CCSM4!$I90,'CNRM-CM5'!$I90,'CSIRO-Mk3-6-0'!$I90,'GFDL-ESM2M'!$I90,'GFDL-ESM2G'!$I90,'HadGEM2-ES'!$I90,'HadGEM2-CC'!$I90,inmcm4!$I90,'IPSL-CM5A-LR'!$I90,'IPSL-CM5A-MR'!$I90,'IPSL-MC5B-LR'!$I90,MIROC5!$I90,'MIROC-ESM'!$I90,'MIROC-ESM-CHEM'!$I90,'MRI-CGCM3'!$I90,'NorESM1-M'!$I90)</f>
        <v>-13.072327659999999</v>
      </c>
      <c r="M91" s="51">
        <f>MIN('bcc-csm-1'!$J90,'bcc-csm1-1-m'!$J90,'BNU-ESM'!$J90,CanESM2!$J90,CCSM4!$J90,'CNRM-CM5'!$J90,'CSIRO-Mk3-6-0'!$J90,'GFDL-ESM2M'!$J90,'GFDL-ESM2G'!$J90,'HadGEM2-ES'!$J90,'HadGEM2-CC'!$J90,inmcm4!$J90,'IPSL-CM5A-LR'!$J90,'IPSL-CM5A-MR'!$J90,'IPSL-MC5B-LR'!$J90,MIROC5!$J90,'MIROC-ESM'!$J90,'MIROC-ESM-CHEM'!$J90,'MRI-CGCM3'!$J90,'NorESM1-M'!$J90)</f>
        <v>-7.345245098E-2</v>
      </c>
      <c r="N91" s="10">
        <f>MIN('bcc-csm-1'!$K90,'bcc-csm1-1-m'!$K90,'BNU-ESM'!$K90,CanESM2!$K90,CCSM4!$K90,'CNRM-CM5'!$K90,'CSIRO-Mk3-6-0'!$K90,'GFDL-ESM2M'!$K90,'GFDL-ESM2G'!$K90,'HadGEM2-ES'!$K90,'HadGEM2-CC'!$K90,inmcm4!$K90,'IPSL-CM5A-LR'!$K90,'IPSL-CM5A-MR'!$K90,'IPSL-MC5B-LR'!$K90,MIROC5!$K90,'MIROC-ESM'!$K90,'MIROC-ESM-CHEM'!$K90,'MRI-CGCM3'!$K90,'NorESM1-M'!$K90)</f>
        <v>118.10951</v>
      </c>
      <c r="O91" s="10">
        <f>MIN('bcc-csm-1'!$L90,'bcc-csm1-1-m'!$L90,'BNU-ESM'!$L90,CanESM2!$L90,CCSM4!$L90,'CNRM-CM5'!$L90,'CSIRO-Mk3-6-0'!$L90,'GFDL-ESM2M'!$L90,'GFDL-ESM2G'!$L90,'HadGEM2-ES'!$L90,'HadGEM2-CC'!$L90,inmcm4!$L90,'IPSL-CM5A-LR'!$L90,'IPSL-CM5A-MR'!$L90,'IPSL-MC5B-LR'!$L90,MIROC5!$L90,'MIROC-ESM'!$L90,'MIROC-ESM-CHEM'!$L90,'MRI-CGCM3'!$L90,'NorESM1-M'!$L90)</f>
        <v>38.69367957</v>
      </c>
      <c r="P91" s="51">
        <f>MIN('bcc-csm-1'!$M90,'bcc-csm1-1-m'!$M90,'BNU-ESM'!$M90,CanESM2!$M90,CCSM4!$M90,'CNRM-CM5'!$M90,'CSIRO-Mk3-6-0'!$M90,'GFDL-ESM2M'!$M90,'GFDL-ESM2G'!$M90,'HadGEM2-ES'!$M90,'HadGEM2-CC'!$M90,inmcm4!$M90,'IPSL-CM5A-LR'!$M90,'IPSL-CM5A-MR'!$M90,'IPSL-MC5B-LR'!$M90,MIROC5!$M90,'MIROC-ESM'!$M90,'MIROC-ESM-CHEM'!$M90,'MRI-CGCM3'!$M90,'NorESM1-M'!$M90)</f>
        <v>1.9736271140000001E-2</v>
      </c>
      <c r="Q91" s="10">
        <f>MAX('bcc-csm-1'!$H90,'bcc-csm1-1-m'!$H90,'BNU-ESM'!$H90,CanESM2!$H90,CCSM4!$H90,'CNRM-CM5'!$H90,'CSIRO-Mk3-6-0'!$H90,'GFDL-ESM2M'!$H90,'GFDL-ESM2G'!$H90,'HadGEM2-ES'!$H90,'HadGEM2-CC'!$H90,inmcm4!$H90,'IPSL-CM5A-LR'!$H90,'IPSL-CM5A-MR'!$H90,'IPSL-MC5B-LR'!$H90,MIROC5!$H90,'MIROC-ESM'!$H90,'MIROC-ESM-CHEM'!$H90,'MRI-CGCM3'!$H90,'NorESM1-M'!$H90)</f>
        <v>338.83089580000001</v>
      </c>
      <c r="R91" s="10">
        <f>MAX('bcc-csm-1'!$I90,'bcc-csm1-1-m'!$I90,'BNU-ESM'!$I90,CanESM2!$I90,CCSM4!$I90,'CNRM-CM5'!$I90,'CSIRO-Mk3-6-0'!$I90,'GFDL-ESM2M'!$I90,'GFDL-ESM2G'!$I90,'HadGEM2-ES'!$I90,'HadGEM2-CC'!$I90,inmcm4!$I90,'IPSL-CM5A-LR'!$I90,'IPSL-CM5A-MR'!$I90,'IPSL-MC5B-LR'!$I90,MIROC5!$I90,'MIROC-ESM'!$I90,'MIROC-ESM-CHEM'!$I90,'MRI-CGCM3'!$I90,'NorESM1-M'!$I90)</f>
        <v>147.95796720000001</v>
      </c>
      <c r="S91" s="51">
        <f>MAX('bcc-csm-1'!$J90,'bcc-csm1-1-m'!$J90,'BNU-ESM'!$J90,CanESM2!$J90,CCSM4!$J90,'CNRM-CM5'!$J90,'CSIRO-Mk3-6-0'!$J90,'GFDL-ESM2M'!$J90,'GFDL-ESM2G'!$J90,'HadGEM2-ES'!$J90,'HadGEM2-CC'!$J90,inmcm4!$J90,'IPSL-CM5A-LR'!$J90,'IPSL-CM5A-MR'!$J90,'IPSL-MC5B-LR'!$J90,MIROC5!$J90,'MIROC-ESM'!$J90,'MIROC-ESM-CHEM'!$J90,'MRI-CGCM3'!$J90,'NorESM1-M'!$J90)</f>
        <v>0.25910413300000001</v>
      </c>
      <c r="T91" s="10">
        <f>MAX('bcc-csm-1'!$K90,'bcc-csm1-1-m'!$K90,'BNU-ESM'!$K90,CanESM2!$K90,CCSM4!$K90,'CNRM-CM5'!$K90,'CSIRO-Mk3-6-0'!$K90,'GFDL-ESM2M'!$K90,'GFDL-ESM2G'!$K90,'HadGEM2-ES'!$K90,'HadGEM2-CC'!$K90,inmcm4!$K90,'IPSL-CM5A-LR'!$K90,'IPSL-CM5A-MR'!$K90,'IPSL-MC5B-LR'!$K90,MIROC5!$K90,'MIROC-ESM'!$K90,'MIROC-ESM-CHEM'!$K90,'MRI-CGCM3'!$K90,'NorESM1-M'!$K90)</f>
        <v>518.23645190000002</v>
      </c>
      <c r="U91" s="10">
        <f>MAX('bcc-csm-1'!$L90,'bcc-csm1-1-m'!$L90,'BNU-ESM'!$L90,CanESM2!$L90,CCSM4!$L90,'CNRM-CM5'!$L90,'CSIRO-Mk3-6-0'!$L90,'GFDL-ESM2M'!$L90,'GFDL-ESM2G'!$L90,'HadGEM2-ES'!$L90,'HadGEM2-CC'!$L90,inmcm4!$L90,'IPSL-CM5A-LR'!$L90,'IPSL-CM5A-MR'!$L90,'IPSL-MC5B-LR'!$L90,MIROC5!$L90,'MIROC-ESM'!$L90,'MIROC-ESM-CHEM'!$L90,'MRI-CGCM3'!$L90,'NorESM1-M'!$L90)</f>
        <v>241.4670888</v>
      </c>
      <c r="V91" s="51">
        <f>MAX('bcc-csm-1'!$M90,'bcc-csm1-1-m'!$M90,'BNU-ESM'!$M90,CanESM2!$M90,CCSM4!$M90,'CNRM-CM5'!$M90,'CSIRO-Mk3-6-0'!$M90,'GFDL-ESM2M'!$M90,'GFDL-ESM2G'!$M90,'HadGEM2-ES'!$M90,'HadGEM2-CC'!$M90,inmcm4!$M90,'IPSL-CM5A-LR'!$M90,'IPSL-CM5A-MR'!$M90,'IPSL-MC5B-LR'!$M90,MIROC5!$M90,'MIROC-ESM'!$M90,'MIROC-ESM-CHEM'!$M90,'MRI-CGCM3'!$M90,'NorESM1-M'!$M90)</f>
        <v>0.39033565129999998</v>
      </c>
      <c r="W91" s="10">
        <f>STDEV('bcc-csm-1'!$H90,'bcc-csm1-1-m'!$H90,'BNU-ESM'!$H90,CanESM2!$H90,CCSM4!$H90,'CNRM-CM5'!$H90,'CSIRO-Mk3-6-0'!$H90,'GFDL-ESM2M'!$H90,'GFDL-ESM2G'!$H90,'HadGEM2-ES'!$H90,'HadGEM2-CC'!$H90,inmcm4!$H90,'IPSL-CM5A-LR'!$H90,'IPSL-CM5A-MR'!$H90,'IPSL-MC5B-LR'!$H90,MIROC5!$H90,'MIROC-ESM'!$H90,'MIROC-ESM-CHEM'!$H90,'MRI-CGCM3'!$H90,'NorESM1-M'!$H90)</f>
        <v>75.724529633819785</v>
      </c>
      <c r="X91" s="10">
        <f>STDEV('bcc-csm-1'!$I90,'bcc-csm1-1-m'!$I90,'BNU-ESM'!$I90,CanESM2!$I90,CCSM4!$I90,'CNRM-CM5'!$I90,'CSIRO-Mk3-6-0'!$I90,'GFDL-ESM2M'!$I90,'GFDL-ESM2G'!$I90,'HadGEM2-ES'!$I90,'HadGEM2-CC'!$I90,inmcm4!$I90,'IPSL-CM5A-LR'!$I90,'IPSL-CM5A-MR'!$I90,'IPSL-MC5B-LR'!$I90,MIROC5!$I90,'MIROC-ESM'!$I90,'MIROC-ESM-CHEM'!$I90,'MRI-CGCM3'!$I90,'NorESM1-M'!$I90)</f>
        <v>37.931509048810902</v>
      </c>
      <c r="Y91" s="51">
        <f>STDEV('bcc-csm-1'!$J90,'bcc-csm1-1-m'!$J90,'BNU-ESM'!$J90,CanESM2!$J90,CCSM4!$J90,'CNRM-CM5'!$J90,'CSIRO-Mk3-6-0'!$J90,'GFDL-ESM2M'!$J90,'GFDL-ESM2G'!$J90,'HadGEM2-ES'!$J90,'HadGEM2-CC'!$J90,inmcm4!$J90,'IPSL-CM5A-LR'!$J90,'IPSL-CM5A-MR'!$J90,'IPSL-MC5B-LR'!$J90,MIROC5!$J90,'MIROC-ESM'!$J90,'MIROC-ESM-CHEM'!$J90,'MRI-CGCM3'!$J90,'NorESM1-M'!$J90)</f>
        <v>8.0150302220499167E-2</v>
      </c>
      <c r="Z91" s="10">
        <f>STDEV('bcc-csm-1'!$K90,'bcc-csm1-1-m'!$K90,'BNU-ESM'!$K90,CanESM2!$K90,CCSM4!$K90,'CNRM-CM5'!$K90,'CSIRO-Mk3-6-0'!$K90,'GFDL-ESM2M'!$K90,'GFDL-ESM2G'!$K90,'HadGEM2-ES'!$K90,'HadGEM2-CC'!$K90,inmcm4!$K90,'IPSL-CM5A-LR'!$K90,'IPSL-CM5A-MR'!$K90,'IPSL-MC5B-LR'!$K90,MIROC5!$K90,'MIROC-ESM'!$K90,'MIROC-ESM-CHEM'!$K90,'MRI-CGCM3'!$K90,'NorESM1-M'!$K90)</f>
        <v>125.09786701186763</v>
      </c>
      <c r="AA91" s="10">
        <f>STDEV('bcc-csm-1'!$L90,'bcc-csm1-1-m'!$L90,'BNU-ESM'!$L90,CanESM2!$L90,CCSM4!$L90,'CNRM-CM5'!$L90,'CSIRO-Mk3-6-0'!$L90,'GFDL-ESM2M'!$L90,'GFDL-ESM2G'!$L90,'HadGEM2-ES'!$L90,'HadGEM2-CC'!$L90,inmcm4!$L90,'IPSL-CM5A-LR'!$L90,'IPSL-CM5A-MR'!$L90,'IPSL-MC5B-LR'!$L90,MIROC5!$L90,'MIROC-ESM'!$L90,'MIROC-ESM-CHEM'!$L90,'MRI-CGCM3'!$L90,'NorESM1-M'!$L90)</f>
        <v>64.578522943823629</v>
      </c>
      <c r="AB91" s="51">
        <f>STDEV('bcc-csm-1'!$M90,'bcc-csm1-1-m'!$M90,'BNU-ESM'!$M90,CanESM2!$M90,CCSM4!$M90,'CNRM-CM5'!$M90,'CSIRO-Mk3-6-0'!$M90,'GFDL-ESM2M'!$M90,'GFDL-ESM2G'!$M90,'HadGEM2-ES'!$M90,'HadGEM2-CC'!$M90,inmcm4!$M90,'IPSL-CM5A-LR'!$M90,'IPSL-CM5A-MR'!$M90,'IPSL-MC5B-LR'!$M90,MIROC5!$M90,'MIROC-ESM'!$M90,'MIROC-ESM-CHEM'!$M90,'MRI-CGCM3'!$M90,'NorESM1-M'!$M90)</f>
        <v>0.11750043489493209</v>
      </c>
      <c r="AC91" s="10">
        <f t="shared" ref="AC91:AH91" si="202">E91-(3*W91)</f>
        <v>-20.161492358459412</v>
      </c>
      <c r="AD91" s="10">
        <f t="shared" si="202"/>
        <v>-31.983408702432698</v>
      </c>
      <c r="AE91" s="51">
        <f t="shared" si="202"/>
        <v>-0.13317907286519748</v>
      </c>
      <c r="AF91" s="10">
        <f t="shared" si="202"/>
        <v>-29.003690285602829</v>
      </c>
      <c r="AG91" s="10">
        <f t="shared" si="202"/>
        <v>-39.948019612470858</v>
      </c>
      <c r="AH91" s="54">
        <f t="shared" si="202"/>
        <v>-0.14147466785779622</v>
      </c>
      <c r="AI91" s="10">
        <f t="shared" ref="AI91:AN91" si="203">E91+(3*W91)</f>
        <v>434.1856854444593</v>
      </c>
      <c r="AJ91" s="10">
        <f t="shared" si="203"/>
        <v>195.60564559043269</v>
      </c>
      <c r="AK91" s="54">
        <f t="shared" si="203"/>
        <v>0.3477227404577975</v>
      </c>
      <c r="AL91" s="10">
        <f t="shared" si="203"/>
        <v>721.58351178560304</v>
      </c>
      <c r="AM91" s="10">
        <f t="shared" si="203"/>
        <v>347.52311805047088</v>
      </c>
      <c r="AN91" s="54">
        <f t="shared" si="203"/>
        <v>0.56352794151179619</v>
      </c>
      <c r="AO91" s="10">
        <f>AVERAGE('bcc-csm-1'!$E90,'bcc-csm1-1-m'!$E90,'BNU-ESM'!$E90,CanESM2!$E90,CCSM4!$E90,'CNRM-CM5'!$E90,'CSIRO-Mk3-6-0'!$E90,'GFDL-ESM2M'!$E90,'GFDL-ESM2G'!$E90,'HadGEM2-ES'!$E90,'HadGEM2-CC'!$E90,inmcm4!$E90,'IPSL-CM5A-LR'!$E90,'IPSL-CM5A-MR'!$E90,'IPSL-MC5B-LR'!$E90,MIROC5!$E90,'MIROC-ESM'!$E90,'MIROC-ESM-CHEM'!$E90,'MRI-CGCM3'!$E90,'NorESM1-M'!$E90)</f>
        <v>1847.3438111999999</v>
      </c>
      <c r="AP91" s="10">
        <f>AVERAGE('bcc-csm-1'!$F90,'bcc-csm1-1-m'!$F90,'BNU-ESM'!$F90,CanESM2!$F90,CCSM4!$F90,'CNRM-CM5'!$F90,'CSIRO-Mk3-6-0'!$F90,'GFDL-ESM2M'!$F90,'GFDL-ESM2G'!$F90,'HadGEM2-ES'!$F90,'HadGEM2-CC'!$F90,inmcm4!$F90,'IPSL-CM5A-LR'!$F90,'IPSL-CM5A-MR'!$F90,'IPSL-MC5B-LR'!$F90,MIROC5!$F90,'MIROC-ESM'!$F90,'MIROC-ESM-CHEM'!$F90,'MRI-CGCM3'!$F90,'NorESM1-M'!$F90)</f>
        <v>159.86870122000002</v>
      </c>
      <c r="AQ91" s="17">
        <f>AVERAGE('bcc-csm-1'!$G90,'bcc-csm1-1-m'!$G90,'BNU-ESM'!$G90,CanESM2!$G90,CCSM4!$G90,'CNRM-CM5'!$G90,'CSIRO-Mk3-6-0'!$G90,'GFDL-ESM2M'!$G90,'GFDL-ESM2G'!$G90,'HadGEM2-ES'!$G90,'HadGEM2-CC'!$G90,inmcm4!$G90,'IPSL-CM5A-LR'!$G90,'IPSL-CM5A-MR'!$G90,'IPSL-MC5B-LR'!$G90,MIROC5!$G90,'MIROC-ESM'!$G90,'MIROC-ESM-CHEM'!$G90,'MRI-CGCM3'!$G90,'NorESM1-M'!$G90)</f>
        <v>0.97229162694499993</v>
      </c>
      <c r="AR91" s="58">
        <f t="shared" si="152"/>
        <v>0.11205932284393168</v>
      </c>
      <c r="AS91" s="56">
        <f t="shared" si="153"/>
        <v>0.51173943254481891</v>
      </c>
      <c r="AT91" s="60">
        <f t="shared" si="154"/>
        <v>0.11032886720762443</v>
      </c>
      <c r="AU91" s="56">
        <f t="shared" si="155"/>
        <v>0.18745287620557036</v>
      </c>
      <c r="AV91" s="56">
        <f t="shared" si="156"/>
        <v>0.96196158500949136</v>
      </c>
      <c r="AW91" s="60">
        <f t="shared" si="157"/>
        <v>0.21704047528420942</v>
      </c>
    </row>
    <row r="92" spans="1:49" ht="12.75" x14ac:dyDescent="0.35">
      <c r="A92" s="7"/>
      <c r="B92" s="7"/>
      <c r="C92" s="7"/>
      <c r="D92" s="8"/>
      <c r="E92" s="10"/>
      <c r="F92" s="10"/>
      <c r="G92" s="51"/>
      <c r="H92" s="10"/>
      <c r="I92" s="10"/>
      <c r="J92" s="51"/>
      <c r="K92" s="10"/>
      <c r="L92" s="10"/>
      <c r="M92" s="54"/>
      <c r="N92" s="10"/>
      <c r="O92" s="10"/>
      <c r="P92" s="54"/>
      <c r="Q92" s="10"/>
      <c r="R92" s="10"/>
      <c r="S92" s="54"/>
      <c r="T92" s="10"/>
      <c r="U92" s="10"/>
      <c r="V92" s="54"/>
      <c r="W92" s="10"/>
      <c r="X92" s="10"/>
      <c r="Y92" s="54"/>
      <c r="Z92" s="10"/>
      <c r="AA92" s="10"/>
      <c r="AB92" s="54"/>
      <c r="AC92" s="10"/>
      <c r="AD92" s="10"/>
      <c r="AE92" s="54"/>
      <c r="AF92" s="10"/>
      <c r="AG92" s="10"/>
      <c r="AH92" s="54"/>
      <c r="AI92" s="10"/>
      <c r="AJ92" s="10"/>
      <c r="AK92" s="54"/>
      <c r="AL92" s="10"/>
      <c r="AM92" s="10"/>
      <c r="AN92" s="54"/>
      <c r="AO92" s="10"/>
      <c r="AP92" s="10"/>
      <c r="AQ92" s="17"/>
      <c r="AR92" s="58"/>
      <c r="AS92" s="56"/>
      <c r="AT92" s="60"/>
      <c r="AU92" s="56"/>
      <c r="AV92" s="56"/>
      <c r="AW92" s="60"/>
    </row>
    <row r="93" spans="1:49" ht="12.75" x14ac:dyDescent="0.35">
      <c r="A93" s="7"/>
      <c r="B93" s="7"/>
      <c r="C93" s="7"/>
      <c r="D93" s="8"/>
      <c r="E93" s="10"/>
      <c r="F93" s="10"/>
      <c r="G93" s="51"/>
      <c r="H93" s="10"/>
      <c r="I93" s="10"/>
      <c r="J93" s="51"/>
      <c r="K93" s="10"/>
      <c r="L93" s="10"/>
      <c r="M93" s="54"/>
      <c r="N93" s="10"/>
      <c r="O93" s="10"/>
      <c r="P93" s="54"/>
      <c r="Q93" s="10"/>
      <c r="R93" s="10"/>
      <c r="S93" s="54"/>
      <c r="T93" s="10"/>
      <c r="U93" s="10"/>
      <c r="V93" s="54"/>
      <c r="W93" s="10"/>
      <c r="X93" s="10"/>
      <c r="Y93" s="54"/>
      <c r="Z93" s="10"/>
      <c r="AA93" s="10"/>
      <c r="AB93" s="54"/>
      <c r="AC93" s="10"/>
      <c r="AD93" s="10"/>
      <c r="AE93" s="54"/>
      <c r="AF93" s="10"/>
      <c r="AG93" s="10"/>
      <c r="AH93" s="54"/>
      <c r="AI93" s="10"/>
      <c r="AJ93" s="10"/>
      <c r="AK93" s="54"/>
      <c r="AL93" s="10"/>
      <c r="AM93" s="10"/>
      <c r="AN93" s="54"/>
      <c r="AO93" s="10"/>
      <c r="AP93" s="10"/>
      <c r="AQ93" s="17"/>
      <c r="AR93" s="58"/>
      <c r="AS93" s="56"/>
      <c r="AT93" s="60"/>
      <c r="AU93" s="56"/>
      <c r="AV93" s="56"/>
      <c r="AW93" s="60"/>
    </row>
    <row r="94" spans="1:49" ht="12.75" x14ac:dyDescent="0.35">
      <c r="A94" s="7"/>
      <c r="B94" s="7"/>
      <c r="C94" s="7"/>
      <c r="D94" s="8"/>
      <c r="E94" s="10"/>
      <c r="F94" s="10"/>
      <c r="G94" s="51"/>
      <c r="H94" s="10"/>
      <c r="I94" s="10"/>
      <c r="J94" s="51"/>
      <c r="K94" s="10"/>
      <c r="L94" s="10"/>
      <c r="M94" s="54"/>
      <c r="N94" s="10"/>
      <c r="O94" s="10"/>
      <c r="P94" s="54"/>
      <c r="Q94" s="10"/>
      <c r="R94" s="10"/>
      <c r="S94" s="54"/>
      <c r="T94" s="10"/>
      <c r="U94" s="10"/>
      <c r="V94" s="54"/>
      <c r="W94" s="10"/>
      <c r="X94" s="10"/>
      <c r="Y94" s="54"/>
      <c r="Z94" s="10"/>
      <c r="AA94" s="10"/>
      <c r="AB94" s="54"/>
      <c r="AC94" s="10"/>
      <c r="AD94" s="10"/>
      <c r="AE94" s="54"/>
      <c r="AF94" s="10"/>
      <c r="AG94" s="10"/>
      <c r="AH94" s="54"/>
      <c r="AI94" s="10"/>
      <c r="AJ94" s="10"/>
      <c r="AK94" s="54"/>
      <c r="AL94" s="10"/>
      <c r="AM94" s="10"/>
      <c r="AN94" s="54"/>
      <c r="AO94" s="10"/>
      <c r="AP94" s="10"/>
      <c r="AQ94" s="17"/>
      <c r="AR94" s="58"/>
      <c r="AS94" s="56"/>
      <c r="AT94" s="60"/>
      <c r="AU94" s="56"/>
      <c r="AV94" s="56"/>
      <c r="AW94" s="60"/>
    </row>
    <row r="95" spans="1:49" ht="12.75" x14ac:dyDescent="0.35">
      <c r="A95" s="7"/>
      <c r="B95" s="7"/>
      <c r="C95" s="7"/>
      <c r="D95" s="8"/>
      <c r="E95" s="10"/>
      <c r="F95" s="10"/>
      <c r="G95" s="51"/>
      <c r="H95" s="10"/>
      <c r="I95" s="10"/>
      <c r="J95" s="51"/>
      <c r="K95" s="10"/>
      <c r="L95" s="10"/>
      <c r="M95" s="54"/>
      <c r="N95" s="10"/>
      <c r="O95" s="10"/>
      <c r="P95" s="54"/>
      <c r="Q95" s="10"/>
      <c r="R95" s="10"/>
      <c r="S95" s="54"/>
      <c r="T95" s="10"/>
      <c r="U95" s="10"/>
      <c r="V95" s="54"/>
      <c r="W95" s="10"/>
      <c r="X95" s="10"/>
      <c r="Y95" s="54"/>
      <c r="Z95" s="10"/>
      <c r="AA95" s="10"/>
      <c r="AB95" s="54"/>
      <c r="AC95" s="10"/>
      <c r="AD95" s="10"/>
      <c r="AE95" s="54"/>
      <c r="AF95" s="10"/>
      <c r="AG95" s="10"/>
      <c r="AH95" s="54"/>
      <c r="AI95" s="10"/>
      <c r="AJ95" s="10"/>
      <c r="AK95" s="54"/>
      <c r="AL95" s="10"/>
      <c r="AM95" s="10"/>
      <c r="AN95" s="54"/>
      <c r="AO95" s="10"/>
      <c r="AP95" s="10"/>
      <c r="AQ95" s="17"/>
      <c r="AR95" s="58"/>
      <c r="AS95" s="56"/>
      <c r="AT95" s="60"/>
      <c r="AU95" s="56"/>
      <c r="AV95" s="56"/>
      <c r="AW95" s="60"/>
    </row>
    <row r="96" spans="1:49" ht="12.75" x14ac:dyDescent="0.35">
      <c r="A96" s="7"/>
      <c r="B96" s="7"/>
      <c r="C96" s="7"/>
      <c r="D96" s="8"/>
      <c r="E96" s="10"/>
      <c r="F96" s="10"/>
      <c r="G96" s="51"/>
      <c r="H96" s="10"/>
      <c r="I96" s="10"/>
      <c r="J96" s="51"/>
      <c r="K96" s="10"/>
      <c r="L96" s="10"/>
      <c r="M96" s="54"/>
      <c r="N96" s="10"/>
      <c r="O96" s="10"/>
      <c r="P96" s="54"/>
      <c r="Q96" s="10"/>
      <c r="R96" s="10"/>
      <c r="S96" s="54"/>
      <c r="T96" s="10"/>
      <c r="U96" s="10"/>
      <c r="V96" s="54"/>
      <c r="W96" s="10"/>
      <c r="X96" s="10"/>
      <c r="Y96" s="54"/>
      <c r="Z96" s="10"/>
      <c r="AA96" s="10"/>
      <c r="AB96" s="54"/>
      <c r="AC96" s="10"/>
      <c r="AD96" s="10"/>
      <c r="AE96" s="54"/>
      <c r="AF96" s="10"/>
      <c r="AG96" s="10"/>
      <c r="AH96" s="54"/>
      <c r="AI96" s="10"/>
      <c r="AJ96" s="10"/>
      <c r="AK96" s="54"/>
      <c r="AL96" s="10"/>
      <c r="AM96" s="10"/>
      <c r="AN96" s="54"/>
      <c r="AO96" s="10"/>
      <c r="AP96" s="10"/>
      <c r="AQ96" s="17"/>
      <c r="AR96" s="58"/>
      <c r="AS96" s="56"/>
      <c r="AT96" s="60"/>
      <c r="AU96" s="56"/>
      <c r="AV96" s="56"/>
      <c r="AW96" s="60"/>
    </row>
    <row r="97" spans="1:49" ht="12.75" x14ac:dyDescent="0.35">
      <c r="A97" s="7"/>
      <c r="B97" s="7"/>
      <c r="C97" s="7"/>
      <c r="D97" s="8"/>
      <c r="E97" s="10"/>
      <c r="F97" s="10"/>
      <c r="G97" s="51"/>
      <c r="H97" s="10"/>
      <c r="I97" s="10"/>
      <c r="J97" s="51"/>
      <c r="K97" s="10"/>
      <c r="L97" s="10"/>
      <c r="M97" s="54"/>
      <c r="N97" s="10"/>
      <c r="O97" s="10"/>
      <c r="P97" s="54"/>
      <c r="Q97" s="10"/>
      <c r="R97" s="10"/>
      <c r="S97" s="54"/>
      <c r="T97" s="10"/>
      <c r="U97" s="10"/>
      <c r="V97" s="54"/>
      <c r="W97" s="10"/>
      <c r="X97" s="10"/>
      <c r="Y97" s="54"/>
      <c r="Z97" s="10"/>
      <c r="AA97" s="10"/>
      <c r="AB97" s="54"/>
      <c r="AC97" s="10"/>
      <c r="AD97" s="10"/>
      <c r="AE97" s="54"/>
      <c r="AF97" s="10"/>
      <c r="AG97" s="10"/>
      <c r="AH97" s="54"/>
      <c r="AI97" s="10"/>
      <c r="AJ97" s="10"/>
      <c r="AK97" s="54"/>
      <c r="AL97" s="10"/>
      <c r="AM97" s="10"/>
      <c r="AN97" s="54"/>
      <c r="AO97" s="10"/>
      <c r="AP97" s="10"/>
      <c r="AQ97" s="17"/>
      <c r="AR97" s="58"/>
      <c r="AS97" s="56"/>
      <c r="AT97" s="60"/>
      <c r="AU97" s="56"/>
      <c r="AV97" s="56"/>
      <c r="AW97" s="60"/>
    </row>
    <row r="98" spans="1:49" ht="12.75" x14ac:dyDescent="0.35">
      <c r="A98" s="7"/>
      <c r="B98" s="7"/>
      <c r="C98" s="7"/>
      <c r="D98" s="8"/>
      <c r="E98" s="10"/>
      <c r="F98" s="10"/>
      <c r="G98" s="51"/>
      <c r="H98" s="10"/>
      <c r="I98" s="10"/>
      <c r="J98" s="51"/>
      <c r="K98" s="10"/>
      <c r="L98" s="10"/>
      <c r="M98" s="54"/>
      <c r="N98" s="10"/>
      <c r="O98" s="10"/>
      <c r="P98" s="54"/>
      <c r="Q98" s="10"/>
      <c r="R98" s="10"/>
      <c r="S98" s="54"/>
      <c r="T98" s="10"/>
      <c r="U98" s="10"/>
      <c r="V98" s="54"/>
      <c r="W98" s="10"/>
      <c r="X98" s="10"/>
      <c r="Y98" s="54"/>
      <c r="Z98" s="10"/>
      <c r="AA98" s="10"/>
      <c r="AB98" s="54"/>
      <c r="AC98" s="10"/>
      <c r="AD98" s="10"/>
      <c r="AE98" s="54"/>
      <c r="AF98" s="10"/>
      <c r="AG98" s="10"/>
      <c r="AH98" s="54"/>
      <c r="AI98" s="10"/>
      <c r="AJ98" s="10"/>
      <c r="AK98" s="54"/>
      <c r="AL98" s="10"/>
      <c r="AM98" s="10"/>
      <c r="AN98" s="54"/>
      <c r="AO98" s="10"/>
      <c r="AP98" s="10"/>
      <c r="AQ98" s="17"/>
      <c r="AR98" s="58"/>
      <c r="AS98" s="56"/>
      <c r="AT98" s="60"/>
      <c r="AU98" s="56"/>
      <c r="AV98" s="56"/>
      <c r="AW98" s="60"/>
    </row>
    <row r="99" spans="1:49" ht="12.75" x14ac:dyDescent="0.35">
      <c r="A99" s="7"/>
      <c r="B99" s="7"/>
      <c r="C99" s="7"/>
      <c r="D99" s="8"/>
      <c r="E99" s="10"/>
      <c r="F99" s="10"/>
      <c r="G99" s="51"/>
      <c r="H99" s="10"/>
      <c r="I99" s="10"/>
      <c r="J99" s="51"/>
      <c r="K99" s="10"/>
      <c r="L99" s="10"/>
      <c r="M99" s="54"/>
      <c r="N99" s="10"/>
      <c r="O99" s="10"/>
      <c r="P99" s="54"/>
      <c r="Q99" s="10"/>
      <c r="R99" s="10"/>
      <c r="S99" s="54"/>
      <c r="T99" s="10"/>
      <c r="U99" s="10"/>
      <c r="V99" s="54"/>
      <c r="W99" s="10"/>
      <c r="X99" s="10"/>
      <c r="Y99" s="54"/>
      <c r="Z99" s="10"/>
      <c r="AA99" s="10"/>
      <c r="AB99" s="54"/>
      <c r="AC99" s="10"/>
      <c r="AD99" s="10"/>
      <c r="AE99" s="54"/>
      <c r="AF99" s="10"/>
      <c r="AG99" s="10"/>
      <c r="AH99" s="54"/>
      <c r="AI99" s="10"/>
      <c r="AJ99" s="10"/>
      <c r="AK99" s="54"/>
      <c r="AL99" s="10"/>
      <c r="AM99" s="10"/>
      <c r="AN99" s="54"/>
      <c r="AO99" s="10"/>
      <c r="AP99" s="10"/>
      <c r="AQ99" s="17"/>
      <c r="AR99" s="58"/>
      <c r="AS99" s="56"/>
      <c r="AT99" s="60"/>
      <c r="AU99" s="56"/>
      <c r="AV99" s="56"/>
      <c r="AW99" s="60"/>
    </row>
    <row r="100" spans="1:49" ht="12.75" x14ac:dyDescent="0.35">
      <c r="A100" s="7"/>
      <c r="B100" s="7"/>
      <c r="C100" s="7"/>
      <c r="D100" s="8"/>
      <c r="E100" s="10"/>
      <c r="F100" s="10"/>
      <c r="G100" s="51"/>
      <c r="H100" s="10"/>
      <c r="I100" s="10"/>
      <c r="J100" s="51"/>
      <c r="K100" s="10"/>
      <c r="L100" s="10"/>
      <c r="M100" s="54"/>
      <c r="N100" s="10"/>
      <c r="O100" s="10"/>
      <c r="P100" s="54"/>
      <c r="Q100" s="10"/>
      <c r="R100" s="10"/>
      <c r="S100" s="54"/>
      <c r="T100" s="10"/>
      <c r="U100" s="10"/>
      <c r="V100" s="54"/>
      <c r="W100" s="10"/>
      <c r="X100" s="10"/>
      <c r="Y100" s="54"/>
      <c r="Z100" s="10"/>
      <c r="AA100" s="10"/>
      <c r="AB100" s="54"/>
      <c r="AC100" s="10"/>
      <c r="AD100" s="10"/>
      <c r="AE100" s="54"/>
      <c r="AF100" s="10"/>
      <c r="AG100" s="10"/>
      <c r="AH100" s="54"/>
      <c r="AI100" s="10"/>
      <c r="AJ100" s="10"/>
      <c r="AK100" s="54"/>
      <c r="AL100" s="10"/>
      <c r="AM100" s="10"/>
      <c r="AN100" s="54"/>
      <c r="AO100" s="10"/>
      <c r="AP100" s="10"/>
      <c r="AQ100" s="17"/>
      <c r="AR100" s="58"/>
      <c r="AS100" s="56"/>
      <c r="AT100" s="60"/>
      <c r="AU100" s="56"/>
      <c r="AV100" s="56"/>
      <c r="AW100" s="60"/>
    </row>
    <row r="101" spans="1:49" ht="12.75" x14ac:dyDescent="0.35">
      <c r="A101" s="7"/>
      <c r="B101" s="7"/>
      <c r="C101" s="7"/>
      <c r="D101" s="8"/>
      <c r="E101" s="10"/>
      <c r="F101" s="10"/>
      <c r="G101" s="51"/>
      <c r="H101" s="10"/>
      <c r="I101" s="10"/>
      <c r="J101" s="51"/>
      <c r="K101" s="10"/>
      <c r="L101" s="10"/>
      <c r="M101" s="54"/>
      <c r="N101" s="10"/>
      <c r="O101" s="10"/>
      <c r="P101" s="54"/>
      <c r="Q101" s="10"/>
      <c r="R101" s="10"/>
      <c r="S101" s="54"/>
      <c r="T101" s="10"/>
      <c r="U101" s="10"/>
      <c r="V101" s="54"/>
      <c r="W101" s="10"/>
      <c r="X101" s="10"/>
      <c r="Y101" s="54"/>
      <c r="Z101" s="10"/>
      <c r="AA101" s="10"/>
      <c r="AB101" s="54"/>
      <c r="AC101" s="10"/>
      <c r="AD101" s="10"/>
      <c r="AE101" s="54"/>
      <c r="AF101" s="10"/>
      <c r="AG101" s="10"/>
      <c r="AH101" s="54"/>
      <c r="AI101" s="10"/>
      <c r="AJ101" s="10"/>
      <c r="AK101" s="54"/>
      <c r="AL101" s="10"/>
      <c r="AM101" s="10"/>
      <c r="AN101" s="54"/>
      <c r="AO101" s="10"/>
      <c r="AP101" s="10"/>
      <c r="AQ101" s="17"/>
      <c r="AR101" s="58"/>
      <c r="AS101" s="56"/>
      <c r="AT101" s="60"/>
      <c r="AU101" s="56"/>
      <c r="AV101" s="56"/>
      <c r="AW101" s="60"/>
    </row>
    <row r="102" spans="1:49" ht="12.75" x14ac:dyDescent="0.35">
      <c r="A102" s="7"/>
      <c r="B102" s="7"/>
      <c r="C102" s="7"/>
      <c r="D102" s="8"/>
      <c r="E102" s="10"/>
      <c r="F102" s="10"/>
      <c r="G102" s="51"/>
      <c r="H102" s="10"/>
      <c r="I102" s="10"/>
      <c r="J102" s="51"/>
      <c r="K102" s="10"/>
      <c r="L102" s="10"/>
      <c r="M102" s="54"/>
      <c r="N102" s="10"/>
      <c r="O102" s="10"/>
      <c r="P102" s="54"/>
      <c r="Q102" s="10"/>
      <c r="R102" s="10"/>
      <c r="S102" s="54"/>
      <c r="T102" s="10"/>
      <c r="U102" s="10"/>
      <c r="V102" s="54"/>
      <c r="W102" s="10"/>
      <c r="X102" s="10"/>
      <c r="Y102" s="54"/>
      <c r="Z102" s="10"/>
      <c r="AA102" s="10"/>
      <c r="AB102" s="54"/>
      <c r="AC102" s="10"/>
      <c r="AD102" s="10"/>
      <c r="AE102" s="54"/>
      <c r="AF102" s="10"/>
      <c r="AG102" s="10"/>
      <c r="AH102" s="54"/>
      <c r="AI102" s="10"/>
      <c r="AJ102" s="10"/>
      <c r="AK102" s="54"/>
      <c r="AL102" s="10"/>
      <c r="AM102" s="10"/>
      <c r="AN102" s="54"/>
      <c r="AO102" s="10"/>
      <c r="AP102" s="10"/>
      <c r="AQ102" s="17"/>
      <c r="AR102" s="58"/>
      <c r="AS102" s="56"/>
      <c r="AT102" s="60"/>
      <c r="AU102" s="56"/>
      <c r="AV102" s="56"/>
      <c r="AW102" s="60"/>
    </row>
    <row r="103" spans="1:49" ht="12.75" x14ac:dyDescent="0.35">
      <c r="A103" s="7"/>
      <c r="B103" s="7"/>
      <c r="C103" s="7"/>
      <c r="D103" s="8"/>
      <c r="E103" s="10"/>
      <c r="F103" s="10"/>
      <c r="G103" s="51"/>
      <c r="H103" s="10"/>
      <c r="I103" s="10"/>
      <c r="J103" s="51"/>
      <c r="K103" s="10"/>
      <c r="L103" s="10"/>
      <c r="M103" s="54"/>
      <c r="N103" s="10"/>
      <c r="O103" s="10"/>
      <c r="P103" s="54"/>
      <c r="Q103" s="10"/>
      <c r="R103" s="10"/>
      <c r="S103" s="54"/>
      <c r="T103" s="10"/>
      <c r="U103" s="10"/>
      <c r="V103" s="54"/>
      <c r="W103" s="10"/>
      <c r="X103" s="10"/>
      <c r="Y103" s="54"/>
      <c r="Z103" s="10"/>
      <c r="AA103" s="10"/>
      <c r="AB103" s="54"/>
      <c r="AC103" s="10"/>
      <c r="AD103" s="10"/>
      <c r="AE103" s="54"/>
      <c r="AF103" s="10"/>
      <c r="AG103" s="10"/>
      <c r="AH103" s="54"/>
      <c r="AI103" s="10"/>
      <c r="AJ103" s="10"/>
      <c r="AK103" s="54"/>
      <c r="AL103" s="10"/>
      <c r="AM103" s="10"/>
      <c r="AN103" s="54"/>
      <c r="AO103" s="10"/>
      <c r="AP103" s="10"/>
      <c r="AQ103" s="17"/>
      <c r="AR103" s="58"/>
      <c r="AS103" s="56"/>
      <c r="AT103" s="60"/>
      <c r="AU103" s="56"/>
      <c r="AV103" s="56"/>
      <c r="AW103" s="60"/>
    </row>
    <row r="104" spans="1:49" ht="12.75" x14ac:dyDescent="0.35">
      <c r="A104" s="7"/>
      <c r="B104" s="7"/>
      <c r="C104" s="7"/>
      <c r="D104" s="7"/>
      <c r="E104" s="10"/>
      <c r="F104" s="9"/>
      <c r="G104" s="52"/>
      <c r="H104" s="9"/>
      <c r="I104" s="9"/>
      <c r="J104" s="52"/>
      <c r="K104" s="9"/>
      <c r="L104" s="9"/>
      <c r="M104" s="52"/>
      <c r="N104" s="9"/>
      <c r="O104" s="9"/>
      <c r="P104" s="52"/>
      <c r="Q104" s="9"/>
      <c r="R104" s="9"/>
      <c r="S104" s="52"/>
      <c r="T104" s="9"/>
      <c r="U104" s="9"/>
      <c r="V104" s="52"/>
      <c r="W104" s="9"/>
      <c r="X104" s="9"/>
      <c r="Y104" s="52"/>
      <c r="Z104" s="9"/>
      <c r="AA104" s="9"/>
      <c r="AB104" s="52"/>
      <c r="AC104" s="9"/>
      <c r="AD104" s="9"/>
      <c r="AE104" s="52"/>
      <c r="AF104" s="9"/>
      <c r="AG104" s="9"/>
      <c r="AH104" s="52"/>
      <c r="AI104" s="9"/>
      <c r="AJ104" s="9"/>
      <c r="AK104" s="52"/>
      <c r="AL104" s="9"/>
      <c r="AM104" s="9"/>
      <c r="AN104" s="52"/>
    </row>
    <row r="105" spans="1:49" ht="12.75" x14ac:dyDescent="0.35">
      <c r="A105" s="7"/>
      <c r="B105" s="7"/>
      <c r="C105" s="7"/>
      <c r="D105" s="7"/>
      <c r="E105" s="10"/>
      <c r="F105" s="9"/>
      <c r="G105" s="52"/>
      <c r="H105" s="9"/>
      <c r="I105" s="9"/>
      <c r="J105" s="52"/>
      <c r="K105" s="9"/>
      <c r="L105" s="9"/>
      <c r="M105" s="52"/>
      <c r="N105" s="9"/>
      <c r="O105" s="9"/>
      <c r="P105" s="52"/>
      <c r="Q105" s="9"/>
      <c r="R105" s="9"/>
      <c r="S105" s="52"/>
      <c r="T105" s="9"/>
      <c r="U105" s="9"/>
      <c r="V105" s="52"/>
      <c r="W105" s="9"/>
      <c r="X105" s="9"/>
      <c r="Y105" s="52"/>
      <c r="Z105" s="9"/>
      <c r="AA105" s="9"/>
      <c r="AB105" s="52"/>
      <c r="AC105" s="9"/>
      <c r="AD105" s="9"/>
      <c r="AE105" s="52"/>
      <c r="AF105" s="9"/>
      <c r="AG105" s="9"/>
      <c r="AH105" s="52"/>
      <c r="AI105" s="9"/>
      <c r="AJ105" s="9"/>
      <c r="AK105" s="52"/>
      <c r="AL105" s="9"/>
      <c r="AM105" s="9"/>
      <c r="AN105" s="52"/>
    </row>
    <row r="106" spans="1:49" ht="12.75" x14ac:dyDescent="0.35">
      <c r="A106" s="7"/>
      <c r="B106" s="7"/>
      <c r="C106" s="7"/>
      <c r="D106" s="7"/>
      <c r="E106" s="10"/>
      <c r="F106" s="9"/>
      <c r="G106" s="52"/>
      <c r="H106" s="9"/>
      <c r="I106" s="9"/>
      <c r="J106" s="52"/>
      <c r="K106" s="9"/>
      <c r="L106" s="9"/>
      <c r="M106" s="52"/>
      <c r="N106" s="9"/>
      <c r="O106" s="9"/>
      <c r="P106" s="52"/>
      <c r="Q106" s="9"/>
      <c r="R106" s="9"/>
      <c r="S106" s="52"/>
      <c r="T106" s="9"/>
      <c r="U106" s="9"/>
      <c r="V106" s="52"/>
      <c r="W106" s="9"/>
      <c r="X106" s="9"/>
      <c r="Y106" s="52"/>
      <c r="Z106" s="9"/>
      <c r="AA106" s="9"/>
      <c r="AB106" s="52"/>
      <c r="AC106" s="9"/>
      <c r="AD106" s="9"/>
      <c r="AE106" s="52"/>
      <c r="AF106" s="9"/>
      <c r="AG106" s="9"/>
      <c r="AH106" s="52"/>
      <c r="AI106" s="9"/>
      <c r="AJ106" s="9"/>
      <c r="AK106" s="52"/>
      <c r="AL106" s="9"/>
      <c r="AM106" s="9"/>
      <c r="AN106" s="52"/>
    </row>
    <row r="107" spans="1:49" ht="12.75" x14ac:dyDescent="0.35">
      <c r="A107" s="7"/>
      <c r="B107" s="7"/>
      <c r="C107" s="7"/>
      <c r="D107" s="7"/>
      <c r="E107" s="10"/>
      <c r="F107" s="9"/>
      <c r="G107" s="52"/>
      <c r="H107" s="9"/>
      <c r="I107" s="9"/>
      <c r="J107" s="52"/>
      <c r="K107" s="9"/>
      <c r="L107" s="9"/>
      <c r="M107" s="52"/>
      <c r="N107" s="9"/>
      <c r="O107" s="9"/>
      <c r="P107" s="52"/>
      <c r="Q107" s="9"/>
      <c r="R107" s="9"/>
      <c r="S107" s="52"/>
      <c r="T107" s="9"/>
      <c r="U107" s="9"/>
      <c r="V107" s="52"/>
      <c r="W107" s="9"/>
      <c r="X107" s="9"/>
      <c r="Y107" s="52"/>
      <c r="Z107" s="9"/>
      <c r="AA107" s="9"/>
      <c r="AB107" s="52"/>
      <c r="AC107" s="9"/>
      <c r="AD107" s="9"/>
      <c r="AE107" s="52"/>
      <c r="AF107" s="9"/>
      <c r="AG107" s="9"/>
      <c r="AH107" s="52"/>
      <c r="AI107" s="9"/>
      <c r="AJ107" s="9"/>
      <c r="AK107" s="52"/>
      <c r="AL107" s="9"/>
      <c r="AM107" s="9"/>
      <c r="AN107" s="52"/>
    </row>
    <row r="108" spans="1:49" ht="12.75" x14ac:dyDescent="0.35">
      <c r="A108" s="7"/>
      <c r="B108" s="7"/>
      <c r="C108" s="7"/>
      <c r="D108" s="7"/>
      <c r="E108" s="10"/>
      <c r="F108" s="9"/>
      <c r="G108" s="52"/>
      <c r="H108" s="9"/>
      <c r="I108" s="9"/>
      <c r="J108" s="52"/>
      <c r="K108" s="9"/>
      <c r="L108" s="9"/>
      <c r="M108" s="52"/>
      <c r="N108" s="9"/>
      <c r="O108" s="9"/>
      <c r="P108" s="52"/>
      <c r="Q108" s="9"/>
      <c r="R108" s="9"/>
      <c r="S108" s="52"/>
      <c r="T108" s="9"/>
      <c r="U108" s="9"/>
      <c r="V108" s="52"/>
      <c r="W108" s="9"/>
      <c r="X108" s="9"/>
      <c r="Y108" s="52"/>
      <c r="Z108" s="9"/>
      <c r="AA108" s="9"/>
      <c r="AB108" s="52"/>
      <c r="AC108" s="9"/>
      <c r="AD108" s="9"/>
      <c r="AE108" s="52"/>
      <c r="AF108" s="9"/>
      <c r="AG108" s="9"/>
      <c r="AH108" s="52"/>
      <c r="AI108" s="9"/>
      <c r="AJ108" s="9"/>
      <c r="AK108" s="52"/>
      <c r="AL108" s="9"/>
      <c r="AM108" s="9"/>
      <c r="AN108" s="52"/>
    </row>
    <row r="109" spans="1:49" ht="12.75" x14ac:dyDescent="0.35">
      <c r="A109" s="7"/>
      <c r="B109" s="7"/>
      <c r="C109" s="7"/>
      <c r="D109" s="7"/>
      <c r="E109" s="10"/>
      <c r="F109" s="9"/>
      <c r="G109" s="52"/>
      <c r="H109" s="9"/>
      <c r="I109" s="9"/>
      <c r="J109" s="52"/>
      <c r="K109" s="9"/>
      <c r="L109" s="9"/>
      <c r="M109" s="52"/>
      <c r="N109" s="9"/>
      <c r="O109" s="9"/>
      <c r="P109" s="52"/>
      <c r="Q109" s="9"/>
      <c r="R109" s="9"/>
      <c r="S109" s="52"/>
      <c r="T109" s="9"/>
      <c r="U109" s="9"/>
      <c r="V109" s="52"/>
      <c r="W109" s="9"/>
      <c r="X109" s="9"/>
      <c r="Y109" s="52"/>
      <c r="Z109" s="9"/>
      <c r="AA109" s="9"/>
      <c r="AB109" s="52"/>
      <c r="AC109" s="9"/>
      <c r="AD109" s="9"/>
      <c r="AE109" s="52"/>
      <c r="AF109" s="9"/>
      <c r="AG109" s="9"/>
      <c r="AH109" s="52"/>
      <c r="AI109" s="9"/>
      <c r="AJ109" s="9"/>
      <c r="AK109" s="52"/>
      <c r="AL109" s="9"/>
      <c r="AM109" s="9"/>
      <c r="AN109" s="52"/>
    </row>
    <row r="110" spans="1:49" ht="12.75" x14ac:dyDescent="0.35">
      <c r="A110" s="7"/>
      <c r="B110" s="7"/>
      <c r="C110" s="7"/>
      <c r="D110" s="7"/>
      <c r="E110" s="10"/>
      <c r="F110" s="9"/>
      <c r="G110" s="52"/>
      <c r="H110" s="9"/>
      <c r="I110" s="9"/>
      <c r="J110" s="52"/>
      <c r="K110" s="9"/>
      <c r="L110" s="9"/>
      <c r="M110" s="52"/>
      <c r="N110" s="9"/>
      <c r="O110" s="9"/>
      <c r="P110" s="52"/>
      <c r="Q110" s="9"/>
      <c r="R110" s="9"/>
      <c r="S110" s="52"/>
      <c r="T110" s="9"/>
      <c r="U110" s="9"/>
      <c r="V110" s="52"/>
      <c r="W110" s="9"/>
      <c r="X110" s="9"/>
      <c r="Y110" s="52"/>
      <c r="Z110" s="9"/>
      <c r="AA110" s="9"/>
      <c r="AB110" s="52"/>
      <c r="AC110" s="9"/>
      <c r="AD110" s="9"/>
      <c r="AE110" s="52"/>
      <c r="AF110" s="9"/>
      <c r="AG110" s="9"/>
      <c r="AH110" s="52"/>
      <c r="AI110" s="9"/>
      <c r="AJ110" s="9"/>
      <c r="AK110" s="52"/>
      <c r="AL110" s="9"/>
      <c r="AM110" s="9"/>
      <c r="AN110" s="52"/>
    </row>
    <row r="111" spans="1:49" ht="12.75" x14ac:dyDescent="0.35">
      <c r="A111" s="7"/>
      <c r="B111" s="7"/>
      <c r="C111" s="7"/>
      <c r="D111" s="7"/>
      <c r="E111" s="10"/>
      <c r="F111" s="9"/>
      <c r="G111" s="52"/>
      <c r="H111" s="9"/>
      <c r="I111" s="9"/>
      <c r="J111" s="52"/>
      <c r="K111" s="9"/>
      <c r="L111" s="9"/>
      <c r="M111" s="52"/>
      <c r="N111" s="9"/>
      <c r="O111" s="9"/>
      <c r="P111" s="52"/>
      <c r="Q111" s="9"/>
      <c r="R111" s="9"/>
      <c r="S111" s="52"/>
      <c r="T111" s="9"/>
      <c r="U111" s="9"/>
      <c r="V111" s="52"/>
      <c r="W111" s="9"/>
      <c r="X111" s="9"/>
      <c r="Y111" s="52"/>
      <c r="Z111" s="9"/>
      <c r="AA111" s="9"/>
      <c r="AB111" s="52"/>
      <c r="AC111" s="9"/>
      <c r="AD111" s="9"/>
      <c r="AE111" s="52"/>
      <c r="AF111" s="9"/>
      <c r="AG111" s="9"/>
      <c r="AH111" s="52"/>
      <c r="AI111" s="9"/>
      <c r="AJ111" s="9"/>
      <c r="AK111" s="52"/>
      <c r="AL111" s="9"/>
      <c r="AM111" s="9"/>
      <c r="AN111" s="52"/>
    </row>
    <row r="112" spans="1:49" ht="12.75" x14ac:dyDescent="0.35">
      <c r="A112" s="7"/>
      <c r="B112" s="7"/>
      <c r="C112" s="7"/>
      <c r="D112" s="7"/>
      <c r="E112" s="10"/>
      <c r="F112" s="9"/>
      <c r="G112" s="52"/>
      <c r="H112" s="9"/>
      <c r="I112" s="9"/>
      <c r="J112" s="52"/>
      <c r="K112" s="9"/>
      <c r="L112" s="9"/>
      <c r="M112" s="52"/>
      <c r="N112" s="9"/>
      <c r="O112" s="9"/>
      <c r="P112" s="52"/>
      <c r="Q112" s="9"/>
      <c r="R112" s="9"/>
      <c r="S112" s="52"/>
      <c r="T112" s="9"/>
      <c r="U112" s="9"/>
      <c r="V112" s="52"/>
      <c r="W112" s="9"/>
      <c r="X112" s="9"/>
      <c r="Y112" s="52"/>
      <c r="Z112" s="9"/>
      <c r="AA112" s="9"/>
      <c r="AB112" s="52"/>
      <c r="AC112" s="9"/>
      <c r="AD112" s="9"/>
      <c r="AE112" s="52"/>
      <c r="AF112" s="9"/>
      <c r="AG112" s="9"/>
      <c r="AH112" s="52"/>
      <c r="AI112" s="9"/>
      <c r="AJ112" s="9"/>
      <c r="AK112" s="52"/>
      <c r="AL112" s="9"/>
      <c r="AM112" s="9"/>
      <c r="AN112" s="52"/>
    </row>
    <row r="113" spans="1:40" ht="12.75" x14ac:dyDescent="0.35">
      <c r="A113" s="7"/>
      <c r="B113" s="7"/>
      <c r="C113" s="7"/>
      <c r="D113" s="7"/>
      <c r="E113" s="10"/>
      <c r="F113" s="9"/>
      <c r="G113" s="52"/>
      <c r="H113" s="9"/>
      <c r="I113" s="9"/>
      <c r="J113" s="52"/>
      <c r="K113" s="9"/>
      <c r="L113" s="9"/>
      <c r="M113" s="52"/>
      <c r="N113" s="9"/>
      <c r="O113" s="9"/>
      <c r="P113" s="52"/>
      <c r="Q113" s="9"/>
      <c r="R113" s="9"/>
      <c r="S113" s="52"/>
      <c r="T113" s="9"/>
      <c r="U113" s="9"/>
      <c r="V113" s="52"/>
      <c r="W113" s="9"/>
      <c r="X113" s="9"/>
      <c r="Y113" s="52"/>
      <c r="Z113" s="9"/>
      <c r="AA113" s="9"/>
      <c r="AB113" s="52"/>
      <c r="AC113" s="9"/>
      <c r="AD113" s="9"/>
      <c r="AE113" s="52"/>
      <c r="AF113" s="9"/>
      <c r="AG113" s="9"/>
      <c r="AH113" s="52"/>
      <c r="AI113" s="9"/>
      <c r="AJ113" s="9"/>
      <c r="AK113" s="52"/>
      <c r="AL113" s="9"/>
      <c r="AM113" s="9"/>
      <c r="AN113" s="52"/>
    </row>
    <row r="114" spans="1:40" ht="12.75" x14ac:dyDescent="0.35">
      <c r="A114" s="7"/>
      <c r="B114" s="7"/>
      <c r="C114" s="7"/>
      <c r="D114" s="7"/>
      <c r="E114" s="10"/>
      <c r="F114" s="9"/>
      <c r="G114" s="52"/>
      <c r="H114" s="9"/>
      <c r="I114" s="9"/>
      <c r="J114" s="52"/>
      <c r="K114" s="9"/>
      <c r="L114" s="9"/>
      <c r="M114" s="52"/>
      <c r="N114" s="9"/>
      <c r="O114" s="9"/>
      <c r="P114" s="52"/>
      <c r="Q114" s="9"/>
      <c r="R114" s="9"/>
      <c r="S114" s="52"/>
      <c r="T114" s="9"/>
      <c r="U114" s="9"/>
      <c r="V114" s="52"/>
      <c r="W114" s="9"/>
      <c r="X114" s="9"/>
      <c r="Y114" s="52"/>
      <c r="Z114" s="9"/>
      <c r="AA114" s="9"/>
      <c r="AB114" s="52"/>
      <c r="AC114" s="9"/>
      <c r="AD114" s="9"/>
      <c r="AE114" s="52"/>
      <c r="AF114" s="9"/>
      <c r="AG114" s="9"/>
      <c r="AH114" s="52"/>
      <c r="AI114" s="9"/>
      <c r="AJ114" s="9"/>
      <c r="AK114" s="52"/>
      <c r="AL114" s="9"/>
      <c r="AM114" s="9"/>
      <c r="AN114" s="52"/>
    </row>
    <row r="115" spans="1:40" ht="12.75" x14ac:dyDescent="0.35">
      <c r="A115" s="7"/>
      <c r="B115" s="7"/>
      <c r="C115" s="7"/>
      <c r="D115" s="7"/>
      <c r="E115" s="10"/>
      <c r="F115" s="9"/>
      <c r="G115" s="52"/>
      <c r="H115" s="9"/>
      <c r="I115" s="9"/>
      <c r="J115" s="52"/>
      <c r="K115" s="9"/>
      <c r="L115" s="9"/>
      <c r="M115" s="52"/>
      <c r="N115" s="9"/>
      <c r="O115" s="9"/>
      <c r="P115" s="52"/>
      <c r="Q115" s="9"/>
      <c r="R115" s="9"/>
      <c r="S115" s="52"/>
      <c r="T115" s="9"/>
      <c r="U115" s="9"/>
      <c r="V115" s="52"/>
      <c r="W115" s="9"/>
      <c r="X115" s="9"/>
      <c r="Y115" s="52"/>
      <c r="Z115" s="9"/>
      <c r="AA115" s="9"/>
      <c r="AB115" s="52"/>
      <c r="AC115" s="9"/>
      <c r="AD115" s="9"/>
      <c r="AE115" s="52"/>
      <c r="AF115" s="9"/>
      <c r="AG115" s="9"/>
      <c r="AH115" s="52"/>
      <c r="AI115" s="9"/>
      <c r="AJ115" s="9"/>
      <c r="AK115" s="52"/>
      <c r="AL115" s="9"/>
      <c r="AM115" s="9"/>
      <c r="AN115" s="52"/>
    </row>
    <row r="116" spans="1:40" ht="12.75" x14ac:dyDescent="0.35">
      <c r="A116" s="7"/>
      <c r="B116" s="7"/>
      <c r="C116" s="7"/>
      <c r="D116" s="7"/>
      <c r="E116" s="10"/>
      <c r="F116" s="9"/>
      <c r="G116" s="52"/>
      <c r="H116" s="9"/>
      <c r="I116" s="9"/>
      <c r="J116" s="52"/>
      <c r="K116" s="9"/>
      <c r="L116" s="9"/>
      <c r="M116" s="52"/>
      <c r="N116" s="9"/>
      <c r="O116" s="9"/>
      <c r="P116" s="52"/>
      <c r="Q116" s="9"/>
      <c r="R116" s="9"/>
      <c r="S116" s="52"/>
      <c r="T116" s="9"/>
      <c r="U116" s="9"/>
      <c r="V116" s="52"/>
      <c r="W116" s="9"/>
      <c r="X116" s="9"/>
      <c r="Y116" s="52"/>
      <c r="Z116" s="9"/>
      <c r="AA116" s="9"/>
      <c r="AB116" s="52"/>
      <c r="AC116" s="9"/>
      <c r="AD116" s="9"/>
      <c r="AE116" s="52"/>
      <c r="AF116" s="9"/>
      <c r="AG116" s="9"/>
      <c r="AH116" s="52"/>
      <c r="AI116" s="9"/>
      <c r="AJ116" s="9"/>
      <c r="AK116" s="52"/>
      <c r="AL116" s="9"/>
      <c r="AM116" s="9"/>
      <c r="AN116" s="52"/>
    </row>
    <row r="117" spans="1:40" ht="12.75" x14ac:dyDescent="0.35">
      <c r="A117" s="7"/>
      <c r="B117" s="7"/>
      <c r="C117" s="7"/>
      <c r="D117" s="7"/>
      <c r="E117" s="10"/>
      <c r="F117" s="9"/>
      <c r="G117" s="52"/>
      <c r="H117" s="9"/>
      <c r="I117" s="9"/>
      <c r="J117" s="52"/>
      <c r="K117" s="9"/>
      <c r="L117" s="9"/>
      <c r="M117" s="52"/>
      <c r="N117" s="9"/>
      <c r="O117" s="9"/>
      <c r="P117" s="52"/>
      <c r="Q117" s="9"/>
      <c r="R117" s="9"/>
      <c r="S117" s="52"/>
      <c r="T117" s="9"/>
      <c r="U117" s="9"/>
      <c r="V117" s="52"/>
      <c r="W117" s="9"/>
      <c r="X117" s="9"/>
      <c r="Y117" s="52"/>
      <c r="Z117" s="9"/>
      <c r="AA117" s="9"/>
      <c r="AB117" s="52"/>
      <c r="AC117" s="9"/>
      <c r="AD117" s="9"/>
      <c r="AE117" s="52"/>
      <c r="AF117" s="9"/>
      <c r="AG117" s="9"/>
      <c r="AH117" s="52"/>
      <c r="AI117" s="9"/>
      <c r="AJ117" s="9"/>
      <c r="AK117" s="52"/>
      <c r="AL117" s="9"/>
      <c r="AM117" s="9"/>
      <c r="AN117" s="52"/>
    </row>
    <row r="118" spans="1:40" ht="12.75" x14ac:dyDescent="0.35">
      <c r="A118" s="7"/>
      <c r="B118" s="7"/>
      <c r="C118" s="7"/>
      <c r="D118" s="7"/>
      <c r="E118" s="10"/>
      <c r="F118" s="9"/>
      <c r="G118" s="52"/>
      <c r="H118" s="9"/>
      <c r="I118" s="9"/>
      <c r="J118" s="52"/>
      <c r="K118" s="9"/>
      <c r="L118" s="9"/>
      <c r="M118" s="52"/>
      <c r="N118" s="9"/>
      <c r="O118" s="9"/>
      <c r="P118" s="52"/>
      <c r="Q118" s="9"/>
      <c r="R118" s="9"/>
      <c r="S118" s="52"/>
      <c r="T118" s="9"/>
      <c r="U118" s="9"/>
      <c r="V118" s="52"/>
      <c r="W118" s="9"/>
      <c r="X118" s="9"/>
      <c r="Y118" s="52"/>
      <c r="Z118" s="9"/>
      <c r="AA118" s="9"/>
      <c r="AB118" s="52"/>
      <c r="AC118" s="9"/>
      <c r="AD118" s="9"/>
      <c r="AE118" s="52"/>
      <c r="AF118" s="9"/>
      <c r="AG118" s="9"/>
      <c r="AH118" s="52"/>
      <c r="AI118" s="9"/>
      <c r="AJ118" s="9"/>
      <c r="AK118" s="52"/>
      <c r="AL118" s="9"/>
      <c r="AM118" s="9"/>
      <c r="AN118" s="52"/>
    </row>
    <row r="119" spans="1:40" ht="12.75" x14ac:dyDescent="0.35">
      <c r="A119" s="7"/>
      <c r="B119" s="7"/>
      <c r="C119" s="7"/>
      <c r="D119" s="7"/>
      <c r="E119" s="10"/>
      <c r="F119" s="9"/>
      <c r="G119" s="52"/>
      <c r="H119" s="9"/>
      <c r="I119" s="9"/>
      <c r="J119" s="52"/>
      <c r="K119" s="9"/>
      <c r="L119" s="9"/>
      <c r="M119" s="52"/>
      <c r="N119" s="9"/>
      <c r="O119" s="9"/>
      <c r="P119" s="52"/>
      <c r="Q119" s="9"/>
      <c r="R119" s="9"/>
      <c r="S119" s="52"/>
      <c r="T119" s="9"/>
      <c r="U119" s="9"/>
      <c r="V119" s="52"/>
      <c r="W119" s="9"/>
      <c r="X119" s="9"/>
      <c r="Y119" s="52"/>
      <c r="Z119" s="9"/>
      <c r="AA119" s="9"/>
      <c r="AB119" s="52"/>
      <c r="AC119" s="9"/>
      <c r="AD119" s="9"/>
      <c r="AE119" s="52"/>
      <c r="AF119" s="9"/>
      <c r="AG119" s="9"/>
      <c r="AH119" s="52"/>
      <c r="AI119" s="9"/>
      <c r="AJ119" s="9"/>
      <c r="AK119" s="52"/>
      <c r="AL119" s="9"/>
      <c r="AM119" s="9"/>
      <c r="AN119" s="52"/>
    </row>
    <row r="120" spans="1:40" ht="12.75" x14ac:dyDescent="0.35">
      <c r="A120" s="7"/>
      <c r="B120" s="7"/>
      <c r="C120" s="7"/>
      <c r="D120" s="7"/>
      <c r="E120" s="10"/>
      <c r="F120" s="9"/>
      <c r="G120" s="52"/>
      <c r="H120" s="9"/>
      <c r="I120" s="9"/>
      <c r="J120" s="52"/>
      <c r="K120" s="9"/>
      <c r="L120" s="9"/>
      <c r="M120" s="52"/>
      <c r="N120" s="9"/>
      <c r="O120" s="9"/>
      <c r="P120" s="52"/>
      <c r="Q120" s="9"/>
      <c r="R120" s="9"/>
      <c r="S120" s="52"/>
      <c r="T120" s="9"/>
      <c r="U120" s="9"/>
      <c r="V120" s="52"/>
      <c r="W120" s="9"/>
      <c r="X120" s="9"/>
      <c r="Y120" s="52"/>
      <c r="Z120" s="9"/>
      <c r="AA120" s="9"/>
      <c r="AB120" s="52"/>
      <c r="AC120" s="9"/>
      <c r="AD120" s="9"/>
      <c r="AE120" s="52"/>
      <c r="AF120" s="9"/>
      <c r="AG120" s="9"/>
      <c r="AH120" s="52"/>
      <c r="AI120" s="9"/>
      <c r="AJ120" s="9"/>
      <c r="AK120" s="52"/>
      <c r="AL120" s="9"/>
      <c r="AM120" s="9"/>
      <c r="AN120" s="52"/>
    </row>
    <row r="121" spans="1:40" ht="12.75" x14ac:dyDescent="0.35">
      <c r="A121" s="7"/>
      <c r="B121" s="7"/>
      <c r="C121" s="7"/>
      <c r="D121" s="7"/>
      <c r="E121" s="10"/>
      <c r="F121" s="9"/>
      <c r="G121" s="52"/>
      <c r="H121" s="9"/>
      <c r="I121" s="9"/>
      <c r="J121" s="52"/>
      <c r="K121" s="9"/>
      <c r="L121" s="9"/>
      <c r="M121" s="52"/>
      <c r="N121" s="9"/>
      <c r="O121" s="9"/>
      <c r="P121" s="52"/>
      <c r="Q121" s="9"/>
      <c r="R121" s="9"/>
      <c r="S121" s="52"/>
      <c r="T121" s="9"/>
      <c r="U121" s="9"/>
      <c r="V121" s="52"/>
      <c r="W121" s="9"/>
      <c r="X121" s="9"/>
      <c r="Y121" s="52"/>
      <c r="Z121" s="9"/>
      <c r="AA121" s="9"/>
      <c r="AB121" s="52"/>
      <c r="AC121" s="9"/>
      <c r="AD121" s="9"/>
      <c r="AE121" s="52"/>
      <c r="AF121" s="9"/>
      <c r="AG121" s="9"/>
      <c r="AH121" s="52"/>
      <c r="AI121" s="9"/>
      <c r="AJ121" s="9"/>
      <c r="AK121" s="52"/>
      <c r="AL121" s="9"/>
      <c r="AM121" s="9"/>
      <c r="AN121" s="52"/>
    </row>
    <row r="122" spans="1:40" ht="12.75" x14ac:dyDescent="0.35">
      <c r="A122" s="7"/>
      <c r="B122" s="7"/>
      <c r="C122" s="7"/>
      <c r="D122" s="7"/>
      <c r="E122" s="10"/>
      <c r="F122" s="9"/>
      <c r="G122" s="52"/>
      <c r="H122" s="9"/>
      <c r="I122" s="9"/>
      <c r="J122" s="52"/>
      <c r="K122" s="9"/>
      <c r="L122" s="9"/>
      <c r="M122" s="52"/>
      <c r="N122" s="9"/>
      <c r="O122" s="9"/>
      <c r="P122" s="52"/>
      <c r="Q122" s="9"/>
      <c r="R122" s="9"/>
      <c r="S122" s="52"/>
      <c r="T122" s="9"/>
      <c r="U122" s="9"/>
      <c r="V122" s="52"/>
      <c r="W122" s="9"/>
      <c r="X122" s="9"/>
      <c r="Y122" s="52"/>
      <c r="Z122" s="9"/>
      <c r="AA122" s="9"/>
      <c r="AB122" s="52"/>
      <c r="AC122" s="9"/>
      <c r="AD122" s="9"/>
      <c r="AE122" s="52"/>
      <c r="AF122" s="9"/>
      <c r="AG122" s="9"/>
      <c r="AH122" s="52"/>
      <c r="AI122" s="9"/>
      <c r="AJ122" s="9"/>
      <c r="AK122" s="52"/>
      <c r="AL122" s="9"/>
      <c r="AM122" s="9"/>
      <c r="AN122" s="52"/>
    </row>
    <row r="123" spans="1:40" ht="12.75" x14ac:dyDescent="0.35">
      <c r="A123" s="7"/>
      <c r="B123" s="7"/>
      <c r="C123" s="7"/>
      <c r="D123" s="7"/>
      <c r="E123" s="10"/>
      <c r="F123" s="9"/>
      <c r="G123" s="52"/>
      <c r="H123" s="9"/>
      <c r="I123" s="9"/>
      <c r="J123" s="52"/>
      <c r="K123" s="9"/>
      <c r="L123" s="9"/>
      <c r="M123" s="52"/>
      <c r="N123" s="9"/>
      <c r="O123" s="9"/>
      <c r="P123" s="52"/>
      <c r="Q123" s="9"/>
      <c r="R123" s="9"/>
      <c r="S123" s="52"/>
      <c r="T123" s="9"/>
      <c r="U123" s="9"/>
      <c r="V123" s="52"/>
      <c r="W123" s="9"/>
      <c r="X123" s="9"/>
      <c r="Y123" s="52"/>
      <c r="Z123" s="9"/>
      <c r="AA123" s="9"/>
      <c r="AB123" s="52"/>
      <c r="AC123" s="9"/>
      <c r="AD123" s="9"/>
      <c r="AE123" s="52"/>
      <c r="AF123" s="9"/>
      <c r="AG123" s="9"/>
      <c r="AH123" s="52"/>
      <c r="AI123" s="9"/>
      <c r="AJ123" s="9"/>
      <c r="AK123" s="52"/>
      <c r="AL123" s="9"/>
      <c r="AM123" s="9"/>
      <c r="AN123" s="52"/>
    </row>
    <row r="124" spans="1:40" ht="12.75" x14ac:dyDescent="0.35">
      <c r="A124" s="7"/>
      <c r="B124" s="7"/>
      <c r="C124" s="7"/>
      <c r="D124" s="7"/>
      <c r="E124" s="10"/>
      <c r="F124" s="9"/>
      <c r="G124" s="52"/>
      <c r="H124" s="9"/>
      <c r="I124" s="9"/>
      <c r="J124" s="52"/>
      <c r="K124" s="9"/>
      <c r="L124" s="9"/>
      <c r="M124" s="52"/>
      <c r="N124" s="9"/>
      <c r="O124" s="9"/>
      <c r="P124" s="52"/>
      <c r="Q124" s="9"/>
      <c r="R124" s="9"/>
      <c r="S124" s="52"/>
      <c r="T124" s="9"/>
      <c r="U124" s="9"/>
      <c r="V124" s="52"/>
      <c r="W124" s="9"/>
      <c r="X124" s="9"/>
      <c r="Y124" s="52"/>
      <c r="Z124" s="9"/>
      <c r="AA124" s="9"/>
      <c r="AB124" s="52"/>
      <c r="AC124" s="9"/>
      <c r="AD124" s="9"/>
      <c r="AE124" s="52"/>
      <c r="AF124" s="9"/>
      <c r="AG124" s="9"/>
      <c r="AH124" s="52"/>
      <c r="AI124" s="9"/>
      <c r="AJ124" s="9"/>
      <c r="AK124" s="52"/>
      <c r="AL124" s="9"/>
      <c r="AM124" s="9"/>
      <c r="AN124" s="52"/>
    </row>
    <row r="125" spans="1:40" ht="12.75" x14ac:dyDescent="0.35">
      <c r="A125" s="7"/>
      <c r="B125" s="7"/>
      <c r="C125" s="7"/>
      <c r="D125" s="7"/>
      <c r="E125" s="10"/>
      <c r="F125" s="9"/>
      <c r="G125" s="52"/>
      <c r="H125" s="9"/>
      <c r="I125" s="9"/>
      <c r="J125" s="52"/>
      <c r="K125" s="9"/>
      <c r="L125" s="9"/>
      <c r="M125" s="52"/>
      <c r="N125" s="9"/>
      <c r="O125" s="9"/>
      <c r="P125" s="52"/>
      <c r="Q125" s="9"/>
      <c r="R125" s="9"/>
      <c r="S125" s="52"/>
      <c r="T125" s="9"/>
      <c r="U125" s="9"/>
      <c r="V125" s="52"/>
      <c r="W125" s="9"/>
      <c r="X125" s="9"/>
      <c r="Y125" s="52"/>
      <c r="Z125" s="9"/>
      <c r="AA125" s="9"/>
      <c r="AB125" s="52"/>
      <c r="AC125" s="9"/>
      <c r="AD125" s="9"/>
      <c r="AE125" s="52"/>
      <c r="AF125" s="9"/>
      <c r="AG125" s="9"/>
      <c r="AH125" s="52"/>
      <c r="AI125" s="9"/>
      <c r="AJ125" s="9"/>
      <c r="AK125" s="52"/>
      <c r="AL125" s="9"/>
      <c r="AM125" s="9"/>
      <c r="AN125" s="52"/>
    </row>
    <row r="126" spans="1:40" ht="12.75" x14ac:dyDescent="0.35">
      <c r="A126" s="7"/>
      <c r="B126" s="7"/>
      <c r="C126" s="7"/>
      <c r="D126" s="7"/>
      <c r="E126" s="10"/>
      <c r="F126" s="9"/>
      <c r="G126" s="52"/>
      <c r="H126" s="9"/>
      <c r="I126" s="9"/>
      <c r="J126" s="52"/>
      <c r="K126" s="9"/>
      <c r="L126" s="9"/>
      <c r="M126" s="52"/>
      <c r="N126" s="9"/>
      <c r="O126" s="9"/>
      <c r="P126" s="52"/>
      <c r="Q126" s="9"/>
      <c r="R126" s="9"/>
      <c r="S126" s="52"/>
      <c r="T126" s="9"/>
      <c r="U126" s="9"/>
      <c r="V126" s="52"/>
      <c r="W126" s="9"/>
      <c r="X126" s="9"/>
      <c r="Y126" s="52"/>
      <c r="Z126" s="9"/>
      <c r="AA126" s="9"/>
      <c r="AB126" s="52"/>
      <c r="AC126" s="9"/>
      <c r="AD126" s="9"/>
      <c r="AE126" s="52"/>
      <c r="AF126" s="9"/>
      <c r="AG126" s="9"/>
      <c r="AH126" s="52"/>
      <c r="AI126" s="9"/>
      <c r="AJ126" s="9"/>
      <c r="AK126" s="52"/>
      <c r="AL126" s="9"/>
      <c r="AM126" s="9"/>
      <c r="AN126" s="52"/>
    </row>
    <row r="127" spans="1:40" ht="12.75" x14ac:dyDescent="0.35">
      <c r="A127" s="7"/>
      <c r="B127" s="7"/>
      <c r="C127" s="7"/>
      <c r="D127" s="7"/>
      <c r="E127" s="10"/>
      <c r="F127" s="9"/>
      <c r="G127" s="52"/>
      <c r="H127" s="9"/>
      <c r="I127" s="9"/>
      <c r="J127" s="52"/>
      <c r="K127" s="9"/>
      <c r="L127" s="9"/>
      <c r="M127" s="52"/>
      <c r="N127" s="9"/>
      <c r="O127" s="9"/>
      <c r="P127" s="52"/>
      <c r="Q127" s="9"/>
      <c r="R127" s="9"/>
      <c r="S127" s="52"/>
      <c r="T127" s="9"/>
      <c r="U127" s="9"/>
      <c r="V127" s="52"/>
      <c r="W127" s="9"/>
      <c r="X127" s="9"/>
      <c r="Y127" s="52"/>
      <c r="Z127" s="9"/>
      <c r="AA127" s="9"/>
      <c r="AB127" s="52"/>
      <c r="AC127" s="9"/>
      <c r="AD127" s="9"/>
      <c r="AE127" s="52"/>
      <c r="AF127" s="9"/>
      <c r="AG127" s="9"/>
      <c r="AH127" s="52"/>
      <c r="AI127" s="9"/>
      <c r="AJ127" s="9"/>
      <c r="AK127" s="52"/>
      <c r="AL127" s="9"/>
      <c r="AM127" s="9"/>
      <c r="AN127" s="52"/>
    </row>
    <row r="128" spans="1:40" ht="12.75" x14ac:dyDescent="0.35">
      <c r="A128" s="7"/>
      <c r="B128" s="7"/>
      <c r="C128" s="7"/>
      <c r="D128" s="7"/>
      <c r="E128" s="10"/>
      <c r="F128" s="9"/>
      <c r="G128" s="52"/>
      <c r="H128" s="9"/>
      <c r="I128" s="9"/>
      <c r="J128" s="52"/>
      <c r="K128" s="9"/>
      <c r="L128" s="9"/>
      <c r="M128" s="52"/>
      <c r="N128" s="9"/>
      <c r="O128" s="9"/>
      <c r="P128" s="52"/>
      <c r="Q128" s="9"/>
      <c r="R128" s="9"/>
      <c r="S128" s="52"/>
      <c r="T128" s="9"/>
      <c r="U128" s="9"/>
      <c r="V128" s="52"/>
      <c r="W128" s="9"/>
      <c r="X128" s="9"/>
      <c r="Y128" s="52"/>
      <c r="Z128" s="9"/>
      <c r="AA128" s="9"/>
      <c r="AB128" s="52"/>
      <c r="AC128" s="9"/>
      <c r="AD128" s="9"/>
      <c r="AE128" s="52"/>
      <c r="AF128" s="9"/>
      <c r="AG128" s="9"/>
      <c r="AH128" s="52"/>
      <c r="AI128" s="9"/>
      <c r="AJ128" s="9"/>
      <c r="AK128" s="52"/>
      <c r="AL128" s="9"/>
      <c r="AM128" s="9"/>
      <c r="AN128" s="52"/>
    </row>
    <row r="129" spans="1:40" ht="12.75" x14ac:dyDescent="0.35">
      <c r="A129" s="7"/>
      <c r="B129" s="7"/>
      <c r="C129" s="7"/>
      <c r="D129" s="7"/>
      <c r="E129" s="10"/>
      <c r="F129" s="9"/>
      <c r="G129" s="52"/>
      <c r="H129" s="9"/>
      <c r="I129" s="9"/>
      <c r="J129" s="52"/>
      <c r="K129" s="9"/>
      <c r="L129" s="9"/>
      <c r="M129" s="52"/>
      <c r="N129" s="9"/>
      <c r="O129" s="9"/>
      <c r="P129" s="52"/>
      <c r="Q129" s="9"/>
      <c r="R129" s="9"/>
      <c r="S129" s="52"/>
      <c r="T129" s="9"/>
      <c r="U129" s="9"/>
      <c r="V129" s="52"/>
      <c r="W129" s="9"/>
      <c r="X129" s="9"/>
      <c r="Y129" s="52"/>
      <c r="Z129" s="9"/>
      <c r="AA129" s="9"/>
      <c r="AB129" s="52"/>
      <c r="AC129" s="9"/>
      <c r="AD129" s="9"/>
      <c r="AE129" s="52"/>
      <c r="AF129" s="9"/>
      <c r="AG129" s="9"/>
      <c r="AH129" s="52"/>
      <c r="AI129" s="9"/>
      <c r="AJ129" s="9"/>
      <c r="AK129" s="52"/>
      <c r="AL129" s="9"/>
      <c r="AM129" s="9"/>
      <c r="AN129" s="52"/>
    </row>
    <row r="130" spans="1:40" ht="12.75" x14ac:dyDescent="0.35">
      <c r="A130" s="7"/>
      <c r="B130" s="7"/>
      <c r="C130" s="7"/>
      <c r="D130" s="7"/>
      <c r="E130" s="10"/>
      <c r="F130" s="9"/>
      <c r="G130" s="52"/>
      <c r="H130" s="9"/>
      <c r="I130" s="9"/>
      <c r="J130" s="52"/>
      <c r="K130" s="9"/>
      <c r="L130" s="9"/>
      <c r="M130" s="52"/>
      <c r="N130" s="9"/>
      <c r="O130" s="9"/>
      <c r="P130" s="52"/>
      <c r="Q130" s="9"/>
      <c r="R130" s="9"/>
      <c r="S130" s="52"/>
      <c r="T130" s="9"/>
      <c r="U130" s="9"/>
      <c r="V130" s="52"/>
      <c r="W130" s="9"/>
      <c r="X130" s="9"/>
      <c r="Y130" s="52"/>
      <c r="Z130" s="9"/>
      <c r="AA130" s="9"/>
      <c r="AB130" s="52"/>
      <c r="AC130" s="9"/>
      <c r="AD130" s="9"/>
      <c r="AE130" s="52"/>
      <c r="AF130" s="9"/>
      <c r="AG130" s="9"/>
      <c r="AH130" s="52"/>
      <c r="AI130" s="9"/>
      <c r="AJ130" s="9"/>
      <c r="AK130" s="52"/>
      <c r="AL130" s="9"/>
      <c r="AM130" s="9"/>
      <c r="AN130" s="52"/>
    </row>
    <row r="131" spans="1:40" ht="12.75" x14ac:dyDescent="0.35">
      <c r="A131" s="7"/>
      <c r="B131" s="7"/>
      <c r="C131" s="7"/>
      <c r="D131" s="7"/>
      <c r="E131" s="10"/>
      <c r="F131" s="9"/>
      <c r="G131" s="52"/>
      <c r="H131" s="9"/>
      <c r="I131" s="9"/>
      <c r="J131" s="52"/>
      <c r="K131" s="9"/>
      <c r="L131" s="9"/>
      <c r="M131" s="52"/>
      <c r="N131" s="9"/>
      <c r="O131" s="9"/>
      <c r="P131" s="52"/>
      <c r="Q131" s="9"/>
      <c r="R131" s="9"/>
      <c r="S131" s="52"/>
      <c r="T131" s="9"/>
      <c r="U131" s="9"/>
      <c r="V131" s="52"/>
      <c r="W131" s="9"/>
      <c r="X131" s="9"/>
      <c r="Y131" s="52"/>
      <c r="Z131" s="9"/>
      <c r="AA131" s="9"/>
      <c r="AB131" s="52"/>
      <c r="AC131" s="9"/>
      <c r="AD131" s="9"/>
      <c r="AE131" s="52"/>
      <c r="AF131" s="9"/>
      <c r="AG131" s="9"/>
      <c r="AH131" s="52"/>
      <c r="AI131" s="9"/>
      <c r="AJ131" s="9"/>
      <c r="AK131" s="52"/>
      <c r="AL131" s="9"/>
      <c r="AM131" s="9"/>
      <c r="AN131" s="52"/>
    </row>
    <row r="132" spans="1:40" ht="12.75" x14ac:dyDescent="0.35">
      <c r="A132" s="7"/>
      <c r="B132" s="7"/>
      <c r="C132" s="7"/>
      <c r="D132" s="7"/>
      <c r="E132" s="10"/>
      <c r="F132" s="9"/>
      <c r="G132" s="52"/>
      <c r="H132" s="9"/>
      <c r="I132" s="9"/>
      <c r="J132" s="52"/>
      <c r="K132" s="9"/>
      <c r="L132" s="9"/>
      <c r="M132" s="52"/>
      <c r="N132" s="9"/>
      <c r="O132" s="9"/>
      <c r="P132" s="52"/>
      <c r="Q132" s="9"/>
      <c r="R132" s="9"/>
      <c r="S132" s="52"/>
      <c r="T132" s="9"/>
      <c r="U132" s="9"/>
      <c r="V132" s="52"/>
      <c r="W132" s="9"/>
      <c r="X132" s="9"/>
      <c r="Y132" s="52"/>
      <c r="Z132" s="9"/>
      <c r="AA132" s="9"/>
      <c r="AB132" s="52"/>
      <c r="AC132" s="9"/>
      <c r="AD132" s="9"/>
      <c r="AE132" s="52"/>
      <c r="AF132" s="9"/>
      <c r="AG132" s="9"/>
      <c r="AH132" s="52"/>
      <c r="AI132" s="9"/>
      <c r="AJ132" s="9"/>
      <c r="AK132" s="52"/>
      <c r="AL132" s="9"/>
      <c r="AM132" s="9"/>
      <c r="AN132" s="52"/>
    </row>
    <row r="133" spans="1:40" ht="12.75" x14ac:dyDescent="0.35">
      <c r="A133" s="7"/>
      <c r="B133" s="7"/>
      <c r="C133" s="7"/>
      <c r="D133" s="7"/>
      <c r="E133" s="10"/>
      <c r="F133" s="9"/>
      <c r="G133" s="52"/>
      <c r="H133" s="9"/>
      <c r="I133" s="9"/>
      <c r="J133" s="52"/>
      <c r="K133" s="9"/>
      <c r="L133" s="9"/>
      <c r="M133" s="52"/>
      <c r="N133" s="9"/>
      <c r="O133" s="9"/>
      <c r="P133" s="52"/>
      <c r="Q133" s="9"/>
      <c r="R133" s="9"/>
      <c r="S133" s="52"/>
      <c r="T133" s="9"/>
      <c r="U133" s="9"/>
      <c r="V133" s="52"/>
      <c r="W133" s="9"/>
      <c r="X133" s="9"/>
      <c r="Y133" s="52"/>
      <c r="Z133" s="9"/>
      <c r="AA133" s="9"/>
      <c r="AB133" s="52"/>
      <c r="AC133" s="9"/>
      <c r="AD133" s="9"/>
      <c r="AE133" s="52"/>
      <c r="AF133" s="9"/>
      <c r="AG133" s="9"/>
      <c r="AH133" s="52"/>
      <c r="AI133" s="9"/>
      <c r="AJ133" s="9"/>
      <c r="AK133" s="52"/>
      <c r="AL133" s="9"/>
      <c r="AM133" s="9"/>
      <c r="AN133" s="52"/>
    </row>
    <row r="134" spans="1:40" ht="12.75" x14ac:dyDescent="0.35">
      <c r="A134" s="7"/>
      <c r="B134" s="7"/>
      <c r="C134" s="7"/>
      <c r="D134" s="7"/>
      <c r="E134" s="10"/>
      <c r="F134" s="9"/>
      <c r="G134" s="52"/>
      <c r="H134" s="9"/>
      <c r="I134" s="9"/>
      <c r="J134" s="52"/>
      <c r="K134" s="9"/>
      <c r="L134" s="9"/>
      <c r="M134" s="52"/>
      <c r="N134" s="9"/>
      <c r="O134" s="9"/>
      <c r="P134" s="52"/>
      <c r="Q134" s="9"/>
      <c r="R134" s="9"/>
      <c r="S134" s="52"/>
      <c r="T134" s="9"/>
      <c r="U134" s="9"/>
      <c r="V134" s="52"/>
      <c r="W134" s="9"/>
      <c r="X134" s="9"/>
      <c r="Y134" s="52"/>
      <c r="Z134" s="9"/>
      <c r="AA134" s="9"/>
      <c r="AB134" s="52"/>
      <c r="AC134" s="9"/>
      <c r="AD134" s="9"/>
      <c r="AE134" s="52"/>
      <c r="AF134" s="9"/>
      <c r="AG134" s="9"/>
      <c r="AH134" s="52"/>
      <c r="AI134" s="9"/>
      <c r="AJ134" s="9"/>
      <c r="AK134" s="52"/>
      <c r="AL134" s="9"/>
      <c r="AM134" s="9"/>
      <c r="AN134" s="52"/>
    </row>
    <row r="135" spans="1:40" ht="12.75" x14ac:dyDescent="0.35">
      <c r="A135" s="7"/>
      <c r="B135" s="7"/>
      <c r="C135" s="7"/>
      <c r="D135" s="7"/>
      <c r="E135" s="10"/>
      <c r="F135" s="9"/>
      <c r="G135" s="52"/>
      <c r="H135" s="9"/>
      <c r="I135" s="9"/>
      <c r="J135" s="52"/>
      <c r="K135" s="9"/>
      <c r="L135" s="9"/>
      <c r="M135" s="52"/>
      <c r="N135" s="9"/>
      <c r="O135" s="9"/>
      <c r="P135" s="52"/>
      <c r="Q135" s="9"/>
      <c r="R135" s="9"/>
      <c r="S135" s="52"/>
      <c r="T135" s="9"/>
      <c r="U135" s="9"/>
      <c r="V135" s="52"/>
      <c r="W135" s="9"/>
      <c r="X135" s="9"/>
      <c r="Y135" s="52"/>
      <c r="Z135" s="9"/>
      <c r="AA135" s="9"/>
      <c r="AB135" s="52"/>
      <c r="AC135" s="9"/>
      <c r="AD135" s="9"/>
      <c r="AE135" s="52"/>
      <c r="AF135" s="9"/>
      <c r="AG135" s="9"/>
      <c r="AH135" s="52"/>
      <c r="AI135" s="9"/>
      <c r="AJ135" s="9"/>
      <c r="AK135" s="52"/>
      <c r="AL135" s="9"/>
      <c r="AM135" s="9"/>
      <c r="AN135" s="52"/>
    </row>
    <row r="136" spans="1:40" ht="12.75" x14ac:dyDescent="0.35">
      <c r="A136" s="7"/>
      <c r="B136" s="7"/>
      <c r="C136" s="7"/>
      <c r="D136" s="7"/>
      <c r="E136" s="10"/>
      <c r="F136" s="9"/>
      <c r="G136" s="52"/>
      <c r="H136" s="9"/>
      <c r="I136" s="9"/>
      <c r="J136" s="52"/>
      <c r="K136" s="9"/>
      <c r="L136" s="9"/>
      <c r="M136" s="52"/>
      <c r="N136" s="9"/>
      <c r="O136" s="9"/>
      <c r="P136" s="52"/>
      <c r="Q136" s="9"/>
      <c r="R136" s="9"/>
      <c r="S136" s="52"/>
      <c r="T136" s="9"/>
      <c r="U136" s="9"/>
      <c r="V136" s="52"/>
      <c r="W136" s="9"/>
      <c r="X136" s="9"/>
      <c r="Y136" s="52"/>
      <c r="Z136" s="9"/>
      <c r="AA136" s="9"/>
      <c r="AB136" s="52"/>
      <c r="AC136" s="9"/>
      <c r="AD136" s="9"/>
      <c r="AE136" s="52"/>
      <c r="AF136" s="9"/>
      <c r="AG136" s="9"/>
      <c r="AH136" s="52"/>
      <c r="AI136" s="9"/>
      <c r="AJ136" s="9"/>
      <c r="AK136" s="52"/>
      <c r="AL136" s="9"/>
      <c r="AM136" s="9"/>
      <c r="AN136" s="52"/>
    </row>
    <row r="137" spans="1:40" ht="12.75" x14ac:dyDescent="0.35">
      <c r="A137" s="7"/>
      <c r="B137" s="7"/>
      <c r="C137" s="7"/>
      <c r="D137" s="7"/>
      <c r="E137" s="10"/>
      <c r="F137" s="9"/>
      <c r="G137" s="52"/>
      <c r="H137" s="9"/>
      <c r="I137" s="9"/>
      <c r="J137" s="52"/>
      <c r="K137" s="9"/>
      <c r="L137" s="9"/>
      <c r="M137" s="52"/>
      <c r="N137" s="9"/>
      <c r="O137" s="9"/>
      <c r="P137" s="52"/>
      <c r="Q137" s="9"/>
      <c r="R137" s="9"/>
      <c r="S137" s="52"/>
      <c r="T137" s="9"/>
      <c r="U137" s="9"/>
      <c r="V137" s="52"/>
      <c r="W137" s="9"/>
      <c r="X137" s="9"/>
      <c r="Y137" s="52"/>
      <c r="Z137" s="9"/>
      <c r="AA137" s="9"/>
      <c r="AB137" s="52"/>
      <c r="AC137" s="9"/>
      <c r="AD137" s="9"/>
      <c r="AE137" s="52"/>
      <c r="AF137" s="9"/>
      <c r="AG137" s="9"/>
      <c r="AH137" s="52"/>
      <c r="AI137" s="9"/>
      <c r="AJ137" s="9"/>
      <c r="AK137" s="52"/>
      <c r="AL137" s="9"/>
      <c r="AM137" s="9"/>
      <c r="AN137" s="52"/>
    </row>
    <row r="138" spans="1:40" ht="12.75" x14ac:dyDescent="0.35">
      <c r="A138" s="7"/>
      <c r="B138" s="7"/>
      <c r="C138" s="7"/>
      <c r="D138" s="7"/>
      <c r="E138" s="10"/>
      <c r="F138" s="9"/>
      <c r="G138" s="52"/>
      <c r="H138" s="9"/>
      <c r="I138" s="9"/>
      <c r="J138" s="52"/>
      <c r="K138" s="9"/>
      <c r="L138" s="9"/>
      <c r="M138" s="52"/>
      <c r="N138" s="9"/>
      <c r="O138" s="9"/>
      <c r="P138" s="52"/>
      <c r="Q138" s="9"/>
      <c r="R138" s="9"/>
      <c r="S138" s="52"/>
      <c r="T138" s="9"/>
      <c r="U138" s="9"/>
      <c r="V138" s="52"/>
      <c r="W138" s="9"/>
      <c r="X138" s="9"/>
      <c r="Y138" s="52"/>
      <c r="Z138" s="9"/>
      <c r="AA138" s="9"/>
      <c r="AB138" s="52"/>
      <c r="AC138" s="9"/>
      <c r="AD138" s="9"/>
      <c r="AE138" s="52"/>
      <c r="AF138" s="9"/>
      <c r="AG138" s="9"/>
      <c r="AH138" s="52"/>
      <c r="AI138" s="9"/>
      <c r="AJ138" s="9"/>
      <c r="AK138" s="52"/>
      <c r="AL138" s="9"/>
      <c r="AM138" s="9"/>
      <c r="AN138" s="52"/>
    </row>
    <row r="139" spans="1:40" ht="12.75" x14ac:dyDescent="0.35">
      <c r="A139" s="7"/>
      <c r="B139" s="7"/>
      <c r="C139" s="7"/>
      <c r="D139" s="7"/>
      <c r="E139" s="10"/>
      <c r="F139" s="9"/>
      <c r="G139" s="52"/>
      <c r="H139" s="9"/>
      <c r="I139" s="9"/>
      <c r="J139" s="52"/>
      <c r="K139" s="9"/>
      <c r="L139" s="9"/>
      <c r="M139" s="52"/>
      <c r="N139" s="9"/>
      <c r="O139" s="9"/>
      <c r="P139" s="52"/>
      <c r="Q139" s="9"/>
      <c r="R139" s="9"/>
      <c r="S139" s="52"/>
      <c r="T139" s="9"/>
      <c r="U139" s="9"/>
      <c r="V139" s="52"/>
      <c r="W139" s="9"/>
      <c r="X139" s="9"/>
      <c r="Y139" s="52"/>
      <c r="Z139" s="9"/>
      <c r="AA139" s="9"/>
      <c r="AB139" s="52"/>
      <c r="AC139" s="9"/>
      <c r="AD139" s="9"/>
      <c r="AE139" s="52"/>
      <c r="AF139" s="9"/>
      <c r="AG139" s="9"/>
      <c r="AH139" s="52"/>
      <c r="AI139" s="9"/>
      <c r="AJ139" s="9"/>
      <c r="AK139" s="52"/>
      <c r="AL139" s="9"/>
      <c r="AM139" s="9"/>
      <c r="AN139" s="52"/>
    </row>
    <row r="140" spans="1:40" ht="12.75" x14ac:dyDescent="0.35">
      <c r="A140" s="7"/>
      <c r="B140" s="7"/>
      <c r="C140" s="7"/>
      <c r="D140" s="7"/>
      <c r="E140" s="10"/>
      <c r="F140" s="9"/>
      <c r="G140" s="52"/>
      <c r="H140" s="9"/>
      <c r="I140" s="9"/>
      <c r="J140" s="52"/>
      <c r="K140" s="9"/>
      <c r="L140" s="9"/>
      <c r="M140" s="52"/>
      <c r="N140" s="9"/>
      <c r="O140" s="9"/>
      <c r="P140" s="52"/>
      <c r="Q140" s="9"/>
      <c r="R140" s="9"/>
      <c r="S140" s="52"/>
      <c r="T140" s="9"/>
      <c r="U140" s="9"/>
      <c r="V140" s="52"/>
      <c r="W140" s="9"/>
      <c r="X140" s="9"/>
      <c r="Y140" s="52"/>
      <c r="Z140" s="9"/>
      <c r="AA140" s="9"/>
      <c r="AB140" s="52"/>
      <c r="AC140" s="9"/>
      <c r="AD140" s="9"/>
      <c r="AE140" s="52"/>
      <c r="AF140" s="9"/>
      <c r="AG140" s="9"/>
      <c r="AH140" s="52"/>
      <c r="AI140" s="9"/>
      <c r="AJ140" s="9"/>
      <c r="AK140" s="52"/>
      <c r="AL140" s="9"/>
      <c r="AM140" s="9"/>
      <c r="AN140" s="52"/>
    </row>
    <row r="141" spans="1:40" ht="12.75" x14ac:dyDescent="0.35">
      <c r="A141" s="7"/>
      <c r="B141" s="7"/>
      <c r="C141" s="7"/>
      <c r="D141" s="7"/>
      <c r="E141" s="10"/>
      <c r="F141" s="9"/>
      <c r="G141" s="52"/>
      <c r="H141" s="9"/>
      <c r="I141" s="9"/>
      <c r="J141" s="52"/>
      <c r="K141" s="9"/>
      <c r="L141" s="9"/>
      <c r="M141" s="52"/>
      <c r="N141" s="9"/>
      <c r="O141" s="9"/>
      <c r="P141" s="52"/>
      <c r="Q141" s="9"/>
      <c r="R141" s="9"/>
      <c r="S141" s="52"/>
      <c r="T141" s="9"/>
      <c r="U141" s="9"/>
      <c r="V141" s="52"/>
      <c r="W141" s="9"/>
      <c r="X141" s="9"/>
      <c r="Y141" s="52"/>
      <c r="Z141" s="9"/>
      <c r="AA141" s="9"/>
      <c r="AB141" s="52"/>
      <c r="AC141" s="9"/>
      <c r="AD141" s="9"/>
      <c r="AE141" s="52"/>
      <c r="AF141" s="9"/>
      <c r="AG141" s="9"/>
      <c r="AH141" s="52"/>
      <c r="AI141" s="9"/>
      <c r="AJ141" s="9"/>
      <c r="AK141" s="52"/>
      <c r="AL141" s="9"/>
      <c r="AM141" s="9"/>
      <c r="AN141" s="52"/>
    </row>
    <row r="142" spans="1:40" ht="12.75" x14ac:dyDescent="0.35">
      <c r="A142" s="7"/>
      <c r="B142" s="7"/>
      <c r="C142" s="7"/>
      <c r="D142" s="7"/>
      <c r="E142" s="10"/>
      <c r="F142" s="9"/>
      <c r="G142" s="52"/>
      <c r="H142" s="9"/>
      <c r="I142" s="9"/>
      <c r="J142" s="52"/>
      <c r="K142" s="9"/>
      <c r="L142" s="9"/>
      <c r="M142" s="52"/>
      <c r="N142" s="9"/>
      <c r="O142" s="9"/>
      <c r="P142" s="52"/>
      <c r="Q142" s="9"/>
      <c r="R142" s="9"/>
      <c r="S142" s="52"/>
      <c r="T142" s="9"/>
      <c r="U142" s="9"/>
      <c r="V142" s="52"/>
      <c r="W142" s="9"/>
      <c r="X142" s="9"/>
      <c r="Y142" s="52"/>
      <c r="Z142" s="9"/>
      <c r="AA142" s="9"/>
      <c r="AB142" s="52"/>
      <c r="AC142" s="9"/>
      <c r="AD142" s="9"/>
      <c r="AE142" s="52"/>
      <c r="AF142" s="9"/>
      <c r="AG142" s="9"/>
      <c r="AH142" s="52"/>
      <c r="AI142" s="9"/>
      <c r="AJ142" s="9"/>
      <c r="AK142" s="52"/>
      <c r="AL142" s="9"/>
      <c r="AM142" s="9"/>
      <c r="AN142" s="52"/>
    </row>
    <row r="143" spans="1:40" ht="12.75" x14ac:dyDescent="0.35">
      <c r="A143" s="7"/>
      <c r="B143" s="7"/>
      <c r="C143" s="7"/>
      <c r="D143" s="7"/>
      <c r="E143" s="10"/>
      <c r="F143" s="9"/>
      <c r="G143" s="52"/>
      <c r="H143" s="9"/>
      <c r="I143" s="9"/>
      <c r="J143" s="52"/>
      <c r="K143" s="9"/>
      <c r="L143" s="9"/>
      <c r="M143" s="52"/>
      <c r="N143" s="9"/>
      <c r="O143" s="9"/>
      <c r="P143" s="52"/>
      <c r="Q143" s="9"/>
      <c r="R143" s="9"/>
      <c r="S143" s="52"/>
      <c r="T143" s="9"/>
      <c r="U143" s="9"/>
      <c r="V143" s="52"/>
      <c r="W143" s="9"/>
      <c r="X143" s="9"/>
      <c r="Y143" s="52"/>
      <c r="Z143" s="9"/>
      <c r="AA143" s="9"/>
      <c r="AB143" s="52"/>
      <c r="AC143" s="9"/>
      <c r="AD143" s="9"/>
      <c r="AE143" s="52"/>
      <c r="AF143" s="9"/>
      <c r="AG143" s="9"/>
      <c r="AH143" s="52"/>
      <c r="AI143" s="9"/>
      <c r="AJ143" s="9"/>
      <c r="AK143" s="52"/>
      <c r="AL143" s="9"/>
      <c r="AM143" s="9"/>
      <c r="AN143" s="52"/>
    </row>
    <row r="144" spans="1:40" ht="12.75" x14ac:dyDescent="0.35">
      <c r="A144" s="7"/>
      <c r="B144" s="7"/>
      <c r="C144" s="7"/>
      <c r="D144" s="7"/>
      <c r="E144" s="10"/>
      <c r="F144" s="9"/>
      <c r="G144" s="52"/>
      <c r="H144" s="9"/>
      <c r="I144" s="9"/>
      <c r="J144" s="52"/>
      <c r="K144" s="9"/>
      <c r="L144" s="9"/>
      <c r="M144" s="52"/>
      <c r="N144" s="9"/>
      <c r="O144" s="9"/>
      <c r="P144" s="52"/>
      <c r="Q144" s="9"/>
      <c r="R144" s="9"/>
      <c r="S144" s="52"/>
      <c r="T144" s="9"/>
      <c r="U144" s="9"/>
      <c r="V144" s="52"/>
      <c r="W144" s="9"/>
      <c r="X144" s="9"/>
      <c r="Y144" s="52"/>
      <c r="Z144" s="9"/>
      <c r="AA144" s="9"/>
      <c r="AB144" s="52"/>
      <c r="AC144" s="9"/>
      <c r="AD144" s="9"/>
      <c r="AE144" s="52"/>
      <c r="AF144" s="9"/>
      <c r="AG144" s="9"/>
      <c r="AH144" s="52"/>
      <c r="AI144" s="9"/>
      <c r="AJ144" s="9"/>
      <c r="AK144" s="52"/>
      <c r="AL144" s="9"/>
      <c r="AM144" s="9"/>
      <c r="AN144" s="52"/>
    </row>
    <row r="145" spans="1:40" ht="12.75" x14ac:dyDescent="0.35">
      <c r="A145" s="7"/>
      <c r="B145" s="7"/>
      <c r="C145" s="7"/>
      <c r="D145" s="7"/>
      <c r="E145" s="10"/>
      <c r="F145" s="9"/>
      <c r="G145" s="52"/>
      <c r="H145" s="9"/>
      <c r="I145" s="9"/>
      <c r="J145" s="52"/>
      <c r="K145" s="9"/>
      <c r="L145" s="9"/>
      <c r="M145" s="52"/>
      <c r="N145" s="9"/>
      <c r="O145" s="9"/>
      <c r="P145" s="52"/>
      <c r="Q145" s="9"/>
      <c r="R145" s="9"/>
      <c r="S145" s="52"/>
      <c r="T145" s="9"/>
      <c r="U145" s="9"/>
      <c r="V145" s="52"/>
      <c r="W145" s="9"/>
      <c r="X145" s="9"/>
      <c r="Y145" s="52"/>
      <c r="Z145" s="9"/>
      <c r="AA145" s="9"/>
      <c r="AB145" s="52"/>
      <c r="AC145" s="9"/>
      <c r="AD145" s="9"/>
      <c r="AE145" s="52"/>
      <c r="AF145" s="9"/>
      <c r="AG145" s="9"/>
      <c r="AH145" s="52"/>
      <c r="AI145" s="9"/>
      <c r="AJ145" s="9"/>
      <c r="AK145" s="52"/>
      <c r="AL145" s="9"/>
      <c r="AM145" s="9"/>
      <c r="AN145" s="52"/>
    </row>
    <row r="146" spans="1:40" ht="12.75" x14ac:dyDescent="0.35">
      <c r="A146" s="7"/>
      <c r="B146" s="7"/>
      <c r="C146" s="7"/>
      <c r="D146" s="7"/>
      <c r="E146" s="10"/>
      <c r="F146" s="9"/>
      <c r="G146" s="52"/>
      <c r="H146" s="9"/>
      <c r="I146" s="9"/>
      <c r="J146" s="52"/>
      <c r="K146" s="9"/>
      <c r="L146" s="9"/>
      <c r="M146" s="52"/>
      <c r="N146" s="9"/>
      <c r="O146" s="9"/>
      <c r="P146" s="52"/>
      <c r="Q146" s="9"/>
      <c r="R146" s="9"/>
      <c r="S146" s="52"/>
      <c r="T146" s="9"/>
      <c r="U146" s="9"/>
      <c r="V146" s="52"/>
      <c r="W146" s="9"/>
      <c r="X146" s="9"/>
      <c r="Y146" s="52"/>
      <c r="Z146" s="9"/>
      <c r="AA146" s="9"/>
      <c r="AB146" s="52"/>
      <c r="AC146" s="9"/>
      <c r="AD146" s="9"/>
      <c r="AE146" s="52"/>
      <c r="AF146" s="9"/>
      <c r="AG146" s="9"/>
      <c r="AH146" s="52"/>
      <c r="AI146" s="9"/>
      <c r="AJ146" s="9"/>
      <c r="AK146" s="52"/>
      <c r="AL146" s="9"/>
      <c r="AM146" s="9"/>
      <c r="AN146" s="52"/>
    </row>
    <row r="147" spans="1:40" ht="12.75" x14ac:dyDescent="0.35">
      <c r="A147" s="7"/>
      <c r="B147" s="7"/>
      <c r="C147" s="7"/>
      <c r="D147" s="7"/>
      <c r="E147" s="10"/>
      <c r="F147" s="9"/>
      <c r="G147" s="52"/>
      <c r="H147" s="9"/>
      <c r="I147" s="9"/>
      <c r="J147" s="52"/>
      <c r="K147" s="9"/>
      <c r="L147" s="9"/>
      <c r="M147" s="52"/>
      <c r="N147" s="9"/>
      <c r="O147" s="9"/>
      <c r="P147" s="52"/>
      <c r="Q147" s="9"/>
      <c r="R147" s="9"/>
      <c r="S147" s="52"/>
      <c r="T147" s="9"/>
      <c r="U147" s="9"/>
      <c r="V147" s="52"/>
      <c r="W147" s="9"/>
      <c r="X147" s="9"/>
      <c r="Y147" s="52"/>
      <c r="Z147" s="9"/>
      <c r="AA147" s="9"/>
      <c r="AB147" s="52"/>
      <c r="AC147" s="9"/>
      <c r="AD147" s="9"/>
      <c r="AE147" s="52"/>
      <c r="AF147" s="9"/>
      <c r="AG147" s="9"/>
      <c r="AH147" s="52"/>
      <c r="AI147" s="9"/>
      <c r="AJ147" s="9"/>
      <c r="AK147" s="52"/>
      <c r="AL147" s="9"/>
      <c r="AM147" s="9"/>
      <c r="AN147" s="52"/>
    </row>
    <row r="148" spans="1:40" ht="12.75" x14ac:dyDescent="0.35">
      <c r="A148" s="7"/>
      <c r="B148" s="7"/>
      <c r="C148" s="7"/>
      <c r="D148" s="7"/>
      <c r="E148" s="10"/>
      <c r="F148" s="9"/>
      <c r="G148" s="52"/>
      <c r="H148" s="9"/>
      <c r="I148" s="9"/>
      <c r="J148" s="52"/>
      <c r="K148" s="9"/>
      <c r="L148" s="9"/>
      <c r="M148" s="52"/>
      <c r="N148" s="9"/>
      <c r="O148" s="9"/>
      <c r="P148" s="52"/>
      <c r="Q148" s="9"/>
      <c r="R148" s="9"/>
      <c r="S148" s="52"/>
      <c r="T148" s="9"/>
      <c r="U148" s="9"/>
      <c r="V148" s="52"/>
      <c r="W148" s="9"/>
      <c r="X148" s="9"/>
      <c r="Y148" s="52"/>
      <c r="Z148" s="9"/>
      <c r="AA148" s="9"/>
      <c r="AB148" s="52"/>
      <c r="AC148" s="9"/>
      <c r="AD148" s="9"/>
      <c r="AE148" s="52"/>
      <c r="AF148" s="9"/>
      <c r="AG148" s="9"/>
      <c r="AH148" s="52"/>
      <c r="AI148" s="9"/>
      <c r="AJ148" s="9"/>
      <c r="AK148" s="52"/>
      <c r="AL148" s="9"/>
      <c r="AM148" s="9"/>
      <c r="AN148" s="52"/>
    </row>
    <row r="149" spans="1:40" ht="12.75" x14ac:dyDescent="0.35">
      <c r="A149" s="7"/>
      <c r="B149" s="7"/>
      <c r="C149" s="7"/>
      <c r="D149" s="7"/>
      <c r="E149" s="10"/>
      <c r="F149" s="9"/>
      <c r="G149" s="52"/>
      <c r="H149" s="9"/>
      <c r="I149" s="9"/>
      <c r="J149" s="52"/>
      <c r="K149" s="9"/>
      <c r="L149" s="9"/>
      <c r="M149" s="52"/>
      <c r="N149" s="9"/>
      <c r="O149" s="9"/>
      <c r="P149" s="52"/>
      <c r="Q149" s="9"/>
      <c r="R149" s="9"/>
      <c r="S149" s="52"/>
      <c r="T149" s="9"/>
      <c r="U149" s="9"/>
      <c r="V149" s="52"/>
      <c r="W149" s="9"/>
      <c r="X149" s="9"/>
      <c r="Y149" s="52"/>
      <c r="Z149" s="9"/>
      <c r="AA149" s="9"/>
      <c r="AB149" s="52"/>
      <c r="AC149" s="9"/>
      <c r="AD149" s="9"/>
      <c r="AE149" s="52"/>
      <c r="AF149" s="9"/>
      <c r="AG149" s="9"/>
      <c r="AH149" s="52"/>
      <c r="AI149" s="9"/>
      <c r="AJ149" s="9"/>
      <c r="AK149" s="52"/>
      <c r="AL149" s="9"/>
      <c r="AM149" s="9"/>
      <c r="AN149" s="52"/>
    </row>
    <row r="150" spans="1:40" ht="12.75" x14ac:dyDescent="0.35">
      <c r="A150" s="7"/>
      <c r="B150" s="7"/>
      <c r="C150" s="7"/>
      <c r="D150" s="7"/>
      <c r="E150" s="10"/>
      <c r="F150" s="9"/>
      <c r="G150" s="52"/>
      <c r="H150" s="9"/>
      <c r="I150" s="9"/>
      <c r="J150" s="52"/>
      <c r="K150" s="9"/>
      <c r="L150" s="9"/>
      <c r="M150" s="52"/>
      <c r="N150" s="9"/>
      <c r="O150" s="9"/>
      <c r="P150" s="52"/>
      <c r="Q150" s="9"/>
      <c r="R150" s="9"/>
      <c r="S150" s="52"/>
      <c r="T150" s="9"/>
      <c r="U150" s="9"/>
      <c r="V150" s="52"/>
      <c r="W150" s="9"/>
      <c r="X150" s="9"/>
      <c r="Y150" s="52"/>
      <c r="Z150" s="9"/>
      <c r="AA150" s="9"/>
      <c r="AB150" s="52"/>
      <c r="AC150" s="9"/>
      <c r="AD150" s="9"/>
      <c r="AE150" s="52"/>
      <c r="AF150" s="9"/>
      <c r="AG150" s="9"/>
      <c r="AH150" s="52"/>
      <c r="AI150" s="9"/>
      <c r="AJ150" s="9"/>
      <c r="AK150" s="52"/>
      <c r="AL150" s="9"/>
      <c r="AM150" s="9"/>
      <c r="AN150" s="52"/>
    </row>
    <row r="151" spans="1:40" ht="12.75" x14ac:dyDescent="0.35">
      <c r="A151" s="7"/>
      <c r="B151" s="7"/>
      <c r="C151" s="7"/>
      <c r="D151" s="7"/>
      <c r="E151" s="10"/>
      <c r="F151" s="9"/>
      <c r="G151" s="52"/>
      <c r="H151" s="9"/>
      <c r="I151" s="9"/>
      <c r="J151" s="52"/>
      <c r="K151" s="9"/>
      <c r="L151" s="9"/>
      <c r="M151" s="52"/>
      <c r="N151" s="9"/>
      <c r="O151" s="9"/>
      <c r="P151" s="52"/>
      <c r="Q151" s="9"/>
      <c r="R151" s="9"/>
      <c r="S151" s="52"/>
      <c r="T151" s="9"/>
      <c r="U151" s="9"/>
      <c r="V151" s="52"/>
      <c r="W151" s="9"/>
      <c r="X151" s="9"/>
      <c r="Y151" s="52"/>
      <c r="Z151" s="9"/>
      <c r="AA151" s="9"/>
      <c r="AB151" s="52"/>
      <c r="AC151" s="9"/>
      <c r="AD151" s="9"/>
      <c r="AE151" s="52"/>
      <c r="AF151" s="9"/>
      <c r="AG151" s="9"/>
      <c r="AH151" s="52"/>
      <c r="AI151" s="9"/>
      <c r="AJ151" s="9"/>
      <c r="AK151" s="52"/>
      <c r="AL151" s="9"/>
      <c r="AM151" s="9"/>
      <c r="AN151" s="52"/>
    </row>
    <row r="152" spans="1:40" ht="12.75" x14ac:dyDescent="0.35">
      <c r="A152" s="7"/>
      <c r="B152" s="7"/>
      <c r="C152" s="7"/>
      <c r="D152" s="7"/>
      <c r="E152" s="10"/>
      <c r="F152" s="9"/>
      <c r="G152" s="52"/>
      <c r="H152" s="9"/>
      <c r="I152" s="9"/>
      <c r="J152" s="52"/>
      <c r="K152" s="9"/>
      <c r="L152" s="9"/>
      <c r="M152" s="52"/>
      <c r="N152" s="9"/>
      <c r="O152" s="9"/>
      <c r="P152" s="52"/>
      <c r="Q152" s="9"/>
      <c r="R152" s="9"/>
      <c r="S152" s="52"/>
      <c r="T152" s="9"/>
      <c r="U152" s="9"/>
      <c r="V152" s="52"/>
      <c r="W152" s="9"/>
      <c r="X152" s="9"/>
      <c r="Y152" s="52"/>
      <c r="Z152" s="9"/>
      <c r="AA152" s="9"/>
      <c r="AB152" s="52"/>
      <c r="AC152" s="9"/>
      <c r="AD152" s="9"/>
      <c r="AE152" s="52"/>
      <c r="AF152" s="9"/>
      <c r="AG152" s="9"/>
      <c r="AH152" s="52"/>
      <c r="AI152" s="9"/>
      <c r="AJ152" s="9"/>
      <c r="AK152" s="52"/>
      <c r="AL152" s="9"/>
      <c r="AM152" s="9"/>
      <c r="AN152" s="52"/>
    </row>
    <row r="153" spans="1:40" ht="12.75" x14ac:dyDescent="0.35">
      <c r="A153" s="7"/>
      <c r="B153" s="7"/>
      <c r="C153" s="7"/>
      <c r="D153" s="7"/>
      <c r="E153" s="10"/>
      <c r="F153" s="9"/>
      <c r="G153" s="52"/>
      <c r="H153" s="9"/>
      <c r="I153" s="9"/>
      <c r="J153" s="52"/>
      <c r="K153" s="9"/>
      <c r="L153" s="9"/>
      <c r="M153" s="52"/>
      <c r="N153" s="9"/>
      <c r="O153" s="9"/>
      <c r="P153" s="52"/>
      <c r="Q153" s="9"/>
      <c r="R153" s="9"/>
      <c r="S153" s="52"/>
      <c r="T153" s="9"/>
      <c r="U153" s="9"/>
      <c r="V153" s="52"/>
      <c r="W153" s="9"/>
      <c r="X153" s="9"/>
      <c r="Y153" s="52"/>
      <c r="Z153" s="9"/>
      <c r="AA153" s="9"/>
      <c r="AB153" s="52"/>
      <c r="AC153" s="9"/>
      <c r="AD153" s="9"/>
      <c r="AE153" s="52"/>
      <c r="AF153" s="9"/>
      <c r="AG153" s="9"/>
      <c r="AH153" s="52"/>
      <c r="AI153" s="9"/>
      <c r="AJ153" s="9"/>
      <c r="AK153" s="52"/>
      <c r="AL153" s="9"/>
      <c r="AM153" s="9"/>
      <c r="AN153" s="52"/>
    </row>
    <row r="154" spans="1:40" ht="12.75" x14ac:dyDescent="0.35">
      <c r="A154" s="7"/>
      <c r="B154" s="7"/>
      <c r="C154" s="7"/>
      <c r="D154" s="7"/>
      <c r="E154" s="10"/>
      <c r="F154" s="9"/>
      <c r="G154" s="52"/>
      <c r="H154" s="9"/>
      <c r="I154" s="9"/>
      <c r="J154" s="52"/>
      <c r="K154" s="9"/>
      <c r="L154" s="9"/>
      <c r="M154" s="52"/>
      <c r="N154" s="9"/>
      <c r="O154" s="9"/>
      <c r="P154" s="52"/>
      <c r="Q154" s="9"/>
      <c r="R154" s="9"/>
      <c r="S154" s="52"/>
      <c r="T154" s="9"/>
      <c r="U154" s="9"/>
      <c r="V154" s="52"/>
      <c r="W154" s="9"/>
      <c r="X154" s="9"/>
      <c r="Y154" s="52"/>
      <c r="Z154" s="9"/>
      <c r="AA154" s="9"/>
      <c r="AB154" s="52"/>
      <c r="AC154" s="9"/>
      <c r="AD154" s="9"/>
      <c r="AE154" s="52"/>
      <c r="AF154" s="9"/>
      <c r="AG154" s="9"/>
      <c r="AH154" s="52"/>
      <c r="AI154" s="9"/>
      <c r="AJ154" s="9"/>
      <c r="AK154" s="52"/>
      <c r="AL154" s="9"/>
      <c r="AM154" s="9"/>
      <c r="AN154" s="52"/>
    </row>
    <row r="155" spans="1:40" ht="12.75" x14ac:dyDescent="0.35">
      <c r="A155" s="7"/>
      <c r="B155" s="7"/>
      <c r="C155" s="7"/>
      <c r="D155" s="7"/>
      <c r="E155" s="10"/>
      <c r="F155" s="9"/>
      <c r="G155" s="52"/>
      <c r="H155" s="9"/>
      <c r="I155" s="9"/>
      <c r="J155" s="52"/>
      <c r="K155" s="9"/>
      <c r="L155" s="9"/>
      <c r="M155" s="52"/>
      <c r="N155" s="9"/>
      <c r="O155" s="9"/>
      <c r="P155" s="52"/>
      <c r="Q155" s="9"/>
      <c r="R155" s="9"/>
      <c r="S155" s="52"/>
      <c r="T155" s="9"/>
      <c r="U155" s="9"/>
      <c r="V155" s="52"/>
      <c r="W155" s="9"/>
      <c r="X155" s="9"/>
      <c r="Y155" s="52"/>
      <c r="Z155" s="9"/>
      <c r="AA155" s="9"/>
      <c r="AB155" s="52"/>
      <c r="AC155" s="9"/>
      <c r="AD155" s="9"/>
      <c r="AE155" s="52"/>
      <c r="AF155" s="9"/>
      <c r="AG155" s="9"/>
      <c r="AH155" s="52"/>
      <c r="AI155" s="9"/>
      <c r="AJ155" s="9"/>
      <c r="AK155" s="52"/>
      <c r="AL155" s="9"/>
      <c r="AM155" s="9"/>
      <c r="AN155" s="52"/>
    </row>
    <row r="156" spans="1:40" ht="12.75" x14ac:dyDescent="0.35">
      <c r="A156" s="7"/>
      <c r="B156" s="7"/>
      <c r="C156" s="7"/>
      <c r="D156" s="7"/>
      <c r="E156" s="10"/>
      <c r="F156" s="9"/>
      <c r="G156" s="52"/>
      <c r="H156" s="9"/>
      <c r="I156" s="9"/>
      <c r="J156" s="52"/>
      <c r="K156" s="9"/>
      <c r="L156" s="9"/>
      <c r="M156" s="52"/>
      <c r="N156" s="9"/>
      <c r="O156" s="9"/>
      <c r="P156" s="52"/>
      <c r="Q156" s="9"/>
      <c r="R156" s="9"/>
      <c r="S156" s="52"/>
      <c r="T156" s="9"/>
      <c r="U156" s="9"/>
      <c r="V156" s="52"/>
      <c r="W156" s="9"/>
      <c r="X156" s="9"/>
      <c r="Y156" s="52"/>
      <c r="Z156" s="9"/>
      <c r="AA156" s="9"/>
      <c r="AB156" s="52"/>
      <c r="AC156" s="9"/>
      <c r="AD156" s="9"/>
      <c r="AE156" s="52"/>
      <c r="AF156" s="9"/>
      <c r="AG156" s="9"/>
      <c r="AH156" s="52"/>
      <c r="AI156" s="9"/>
      <c r="AJ156" s="9"/>
      <c r="AK156" s="52"/>
      <c r="AL156" s="9"/>
      <c r="AM156" s="9"/>
      <c r="AN156" s="52"/>
    </row>
    <row r="157" spans="1:40" ht="12.75" x14ac:dyDescent="0.35">
      <c r="A157" s="7"/>
      <c r="B157" s="7"/>
      <c r="C157" s="7"/>
      <c r="D157" s="7"/>
      <c r="E157" s="10"/>
      <c r="F157" s="9"/>
      <c r="G157" s="52"/>
      <c r="H157" s="9"/>
      <c r="I157" s="9"/>
      <c r="J157" s="52"/>
      <c r="K157" s="9"/>
      <c r="L157" s="9"/>
      <c r="M157" s="52"/>
      <c r="N157" s="9"/>
      <c r="O157" s="9"/>
      <c r="P157" s="52"/>
      <c r="Q157" s="9"/>
      <c r="R157" s="9"/>
      <c r="S157" s="52"/>
      <c r="T157" s="9"/>
      <c r="U157" s="9"/>
      <c r="V157" s="52"/>
      <c r="W157" s="9"/>
      <c r="X157" s="9"/>
      <c r="Y157" s="52"/>
      <c r="Z157" s="9"/>
      <c r="AA157" s="9"/>
      <c r="AB157" s="52"/>
      <c r="AC157" s="9"/>
      <c r="AD157" s="9"/>
      <c r="AE157" s="52"/>
      <c r="AF157" s="9"/>
      <c r="AG157" s="9"/>
      <c r="AH157" s="52"/>
      <c r="AI157" s="9"/>
      <c r="AJ157" s="9"/>
      <c r="AK157" s="52"/>
      <c r="AL157" s="9"/>
      <c r="AM157" s="9"/>
      <c r="AN157" s="52"/>
    </row>
    <row r="158" spans="1:40" ht="12.75" x14ac:dyDescent="0.35">
      <c r="A158" s="7"/>
      <c r="B158" s="7"/>
      <c r="C158" s="7"/>
      <c r="D158" s="7"/>
      <c r="E158" s="10"/>
      <c r="F158" s="9"/>
      <c r="G158" s="52"/>
      <c r="H158" s="9"/>
      <c r="I158" s="9"/>
      <c r="J158" s="52"/>
      <c r="K158" s="9"/>
      <c r="L158" s="9"/>
      <c r="M158" s="52"/>
      <c r="N158" s="9"/>
      <c r="O158" s="9"/>
      <c r="P158" s="52"/>
      <c r="Q158" s="9"/>
      <c r="R158" s="9"/>
      <c r="S158" s="52"/>
      <c r="T158" s="9"/>
      <c r="U158" s="9"/>
      <c r="V158" s="52"/>
      <c r="W158" s="9"/>
      <c r="X158" s="9"/>
      <c r="Y158" s="52"/>
      <c r="Z158" s="9"/>
      <c r="AA158" s="9"/>
      <c r="AB158" s="52"/>
      <c r="AC158" s="9"/>
      <c r="AD158" s="9"/>
      <c r="AE158" s="52"/>
      <c r="AF158" s="9"/>
      <c r="AG158" s="9"/>
      <c r="AH158" s="52"/>
      <c r="AI158" s="9"/>
      <c r="AJ158" s="9"/>
      <c r="AK158" s="52"/>
      <c r="AL158" s="9"/>
      <c r="AM158" s="9"/>
      <c r="AN158" s="52"/>
    </row>
    <row r="159" spans="1:40" ht="12.75" x14ac:dyDescent="0.35">
      <c r="A159" s="7"/>
      <c r="B159" s="7"/>
      <c r="C159" s="7"/>
      <c r="D159" s="7"/>
      <c r="E159" s="10"/>
      <c r="F159" s="9"/>
      <c r="G159" s="52"/>
      <c r="H159" s="9"/>
      <c r="I159" s="9"/>
      <c r="J159" s="52"/>
      <c r="K159" s="9"/>
      <c r="L159" s="9"/>
      <c r="M159" s="52"/>
      <c r="N159" s="9"/>
      <c r="O159" s="9"/>
      <c r="P159" s="52"/>
      <c r="Q159" s="9"/>
      <c r="R159" s="9"/>
      <c r="S159" s="52"/>
      <c r="T159" s="9"/>
      <c r="U159" s="9"/>
      <c r="V159" s="52"/>
      <c r="W159" s="9"/>
      <c r="X159" s="9"/>
      <c r="Y159" s="52"/>
      <c r="Z159" s="9"/>
      <c r="AA159" s="9"/>
      <c r="AB159" s="52"/>
      <c r="AC159" s="9"/>
      <c r="AD159" s="9"/>
      <c r="AE159" s="52"/>
      <c r="AF159" s="9"/>
      <c r="AG159" s="9"/>
      <c r="AH159" s="52"/>
      <c r="AI159" s="9"/>
      <c r="AJ159" s="9"/>
      <c r="AK159" s="52"/>
      <c r="AL159" s="9"/>
      <c r="AM159" s="9"/>
      <c r="AN159" s="52"/>
    </row>
    <row r="160" spans="1:40" ht="12.75" x14ac:dyDescent="0.35">
      <c r="A160" s="7"/>
      <c r="B160" s="7"/>
      <c r="C160" s="7"/>
      <c r="D160" s="7"/>
      <c r="E160" s="10"/>
      <c r="F160" s="9"/>
      <c r="G160" s="52"/>
      <c r="H160" s="9"/>
      <c r="I160" s="9"/>
      <c r="J160" s="52"/>
      <c r="K160" s="9"/>
      <c r="L160" s="9"/>
      <c r="M160" s="52"/>
      <c r="N160" s="9"/>
      <c r="O160" s="9"/>
      <c r="P160" s="52"/>
      <c r="Q160" s="9"/>
      <c r="R160" s="9"/>
      <c r="S160" s="52"/>
      <c r="T160" s="9"/>
      <c r="U160" s="9"/>
      <c r="V160" s="52"/>
      <c r="W160" s="9"/>
      <c r="X160" s="9"/>
      <c r="Y160" s="52"/>
      <c r="Z160" s="9"/>
      <c r="AA160" s="9"/>
      <c r="AB160" s="52"/>
      <c r="AC160" s="9"/>
      <c r="AD160" s="9"/>
      <c r="AE160" s="52"/>
      <c r="AF160" s="9"/>
      <c r="AG160" s="9"/>
      <c r="AH160" s="52"/>
      <c r="AI160" s="9"/>
      <c r="AJ160" s="9"/>
      <c r="AK160" s="52"/>
      <c r="AL160" s="9"/>
      <c r="AM160" s="9"/>
      <c r="AN160" s="52"/>
    </row>
    <row r="161" spans="1:40" ht="12.75" x14ac:dyDescent="0.35">
      <c r="A161" s="7"/>
      <c r="B161" s="7"/>
      <c r="C161" s="7"/>
      <c r="D161" s="7"/>
      <c r="E161" s="10"/>
      <c r="F161" s="9"/>
      <c r="G161" s="52"/>
      <c r="H161" s="9"/>
      <c r="I161" s="9"/>
      <c r="J161" s="52"/>
      <c r="K161" s="9"/>
      <c r="L161" s="9"/>
      <c r="M161" s="52"/>
      <c r="N161" s="9"/>
      <c r="O161" s="9"/>
      <c r="P161" s="52"/>
      <c r="Q161" s="9"/>
      <c r="R161" s="9"/>
      <c r="S161" s="52"/>
      <c r="T161" s="9"/>
      <c r="U161" s="9"/>
      <c r="V161" s="52"/>
      <c r="W161" s="9"/>
      <c r="X161" s="9"/>
      <c r="Y161" s="52"/>
      <c r="Z161" s="9"/>
      <c r="AA161" s="9"/>
      <c r="AB161" s="52"/>
      <c r="AC161" s="9"/>
      <c r="AD161" s="9"/>
      <c r="AE161" s="52"/>
      <c r="AF161" s="9"/>
      <c r="AG161" s="9"/>
      <c r="AH161" s="52"/>
      <c r="AI161" s="9"/>
      <c r="AJ161" s="9"/>
      <c r="AK161" s="52"/>
      <c r="AL161" s="9"/>
      <c r="AM161" s="9"/>
      <c r="AN161" s="52"/>
    </row>
    <row r="162" spans="1:40" ht="12.75" x14ac:dyDescent="0.35">
      <c r="A162" s="7"/>
      <c r="B162" s="7"/>
      <c r="C162" s="7"/>
      <c r="D162" s="7"/>
      <c r="E162" s="10"/>
      <c r="F162" s="9"/>
      <c r="G162" s="52"/>
      <c r="H162" s="9"/>
      <c r="I162" s="9"/>
      <c r="J162" s="52"/>
      <c r="K162" s="9"/>
      <c r="L162" s="9"/>
      <c r="M162" s="52"/>
      <c r="N162" s="9"/>
      <c r="O162" s="9"/>
      <c r="P162" s="52"/>
      <c r="Q162" s="9"/>
      <c r="R162" s="9"/>
      <c r="S162" s="52"/>
      <c r="T162" s="9"/>
      <c r="U162" s="9"/>
      <c r="V162" s="52"/>
      <c r="W162" s="9"/>
      <c r="X162" s="9"/>
      <c r="Y162" s="52"/>
      <c r="Z162" s="9"/>
      <c r="AA162" s="9"/>
      <c r="AB162" s="52"/>
      <c r="AC162" s="9"/>
      <c r="AD162" s="9"/>
      <c r="AE162" s="52"/>
      <c r="AF162" s="9"/>
      <c r="AG162" s="9"/>
      <c r="AH162" s="52"/>
      <c r="AI162" s="9"/>
      <c r="AJ162" s="9"/>
      <c r="AK162" s="52"/>
      <c r="AL162" s="9"/>
      <c r="AM162" s="9"/>
      <c r="AN162" s="52"/>
    </row>
    <row r="163" spans="1:40" ht="12.75" x14ac:dyDescent="0.35">
      <c r="A163" s="7"/>
      <c r="B163" s="7"/>
      <c r="C163" s="7"/>
      <c r="D163" s="7"/>
      <c r="E163" s="10"/>
      <c r="F163" s="9"/>
      <c r="G163" s="52"/>
      <c r="H163" s="9"/>
      <c r="I163" s="9"/>
      <c r="J163" s="52"/>
      <c r="K163" s="9"/>
      <c r="L163" s="9"/>
      <c r="M163" s="52"/>
      <c r="N163" s="9"/>
      <c r="O163" s="9"/>
      <c r="P163" s="52"/>
      <c r="Q163" s="9"/>
      <c r="R163" s="9"/>
      <c r="S163" s="52"/>
      <c r="T163" s="9"/>
      <c r="U163" s="9"/>
      <c r="V163" s="52"/>
      <c r="W163" s="9"/>
      <c r="X163" s="9"/>
      <c r="Y163" s="52"/>
      <c r="Z163" s="9"/>
      <c r="AA163" s="9"/>
      <c r="AB163" s="52"/>
      <c r="AC163" s="9"/>
      <c r="AD163" s="9"/>
      <c r="AE163" s="52"/>
      <c r="AF163" s="9"/>
      <c r="AG163" s="9"/>
      <c r="AH163" s="52"/>
      <c r="AI163" s="9"/>
      <c r="AJ163" s="9"/>
      <c r="AK163" s="52"/>
      <c r="AL163" s="9"/>
      <c r="AM163" s="9"/>
      <c r="AN163" s="52"/>
    </row>
    <row r="164" spans="1:40" ht="12.75" x14ac:dyDescent="0.35">
      <c r="A164" s="7"/>
      <c r="B164" s="7"/>
      <c r="C164" s="7"/>
      <c r="D164" s="7"/>
      <c r="E164" s="10"/>
      <c r="F164" s="9"/>
      <c r="G164" s="52"/>
      <c r="H164" s="9"/>
      <c r="I164" s="9"/>
      <c r="J164" s="52"/>
      <c r="K164" s="9"/>
      <c r="L164" s="9"/>
      <c r="M164" s="52"/>
      <c r="N164" s="9"/>
      <c r="O164" s="9"/>
      <c r="P164" s="52"/>
      <c r="Q164" s="9"/>
      <c r="R164" s="9"/>
      <c r="S164" s="52"/>
      <c r="T164" s="9"/>
      <c r="U164" s="9"/>
      <c r="V164" s="52"/>
      <c r="W164" s="9"/>
      <c r="X164" s="9"/>
      <c r="Y164" s="52"/>
      <c r="Z164" s="9"/>
      <c r="AA164" s="9"/>
      <c r="AB164" s="52"/>
      <c r="AC164" s="9"/>
      <c r="AD164" s="9"/>
      <c r="AE164" s="52"/>
      <c r="AF164" s="9"/>
      <c r="AG164" s="9"/>
      <c r="AH164" s="52"/>
      <c r="AI164" s="9"/>
      <c r="AJ164" s="9"/>
      <c r="AK164" s="52"/>
      <c r="AL164" s="9"/>
      <c r="AM164" s="9"/>
      <c r="AN164" s="52"/>
    </row>
    <row r="165" spans="1:40" ht="12.75" x14ac:dyDescent="0.35">
      <c r="A165" s="7"/>
      <c r="B165" s="7"/>
      <c r="C165" s="7"/>
      <c r="D165" s="7"/>
      <c r="E165" s="10"/>
      <c r="F165" s="9"/>
      <c r="G165" s="52"/>
      <c r="H165" s="9"/>
      <c r="I165" s="9"/>
      <c r="J165" s="52"/>
      <c r="K165" s="9"/>
      <c r="L165" s="9"/>
      <c r="M165" s="52"/>
      <c r="N165" s="9"/>
      <c r="O165" s="9"/>
      <c r="P165" s="52"/>
      <c r="Q165" s="9"/>
      <c r="R165" s="9"/>
      <c r="S165" s="52"/>
      <c r="T165" s="9"/>
      <c r="U165" s="9"/>
      <c r="V165" s="52"/>
      <c r="W165" s="9"/>
      <c r="X165" s="9"/>
      <c r="Y165" s="52"/>
      <c r="Z165" s="9"/>
      <c r="AA165" s="9"/>
      <c r="AB165" s="52"/>
      <c r="AC165" s="9"/>
      <c r="AD165" s="9"/>
      <c r="AE165" s="52"/>
      <c r="AF165" s="9"/>
      <c r="AG165" s="9"/>
      <c r="AH165" s="52"/>
      <c r="AI165" s="9"/>
      <c r="AJ165" s="9"/>
      <c r="AK165" s="52"/>
      <c r="AL165" s="9"/>
      <c r="AM165" s="9"/>
      <c r="AN165" s="52"/>
    </row>
    <row r="166" spans="1:40" ht="12.75" x14ac:dyDescent="0.35">
      <c r="A166" s="7"/>
      <c r="B166" s="7"/>
      <c r="C166" s="7"/>
      <c r="D166" s="7"/>
      <c r="E166" s="10"/>
      <c r="F166" s="9"/>
      <c r="G166" s="52"/>
      <c r="H166" s="9"/>
      <c r="I166" s="9"/>
      <c r="J166" s="52"/>
      <c r="K166" s="9"/>
      <c r="L166" s="9"/>
      <c r="M166" s="52"/>
      <c r="N166" s="9"/>
      <c r="O166" s="9"/>
      <c r="P166" s="52"/>
      <c r="Q166" s="9"/>
      <c r="R166" s="9"/>
      <c r="S166" s="52"/>
      <c r="T166" s="9"/>
      <c r="U166" s="9"/>
      <c r="V166" s="52"/>
      <c r="W166" s="9"/>
      <c r="X166" s="9"/>
      <c r="Y166" s="52"/>
      <c r="Z166" s="9"/>
      <c r="AA166" s="9"/>
      <c r="AB166" s="52"/>
      <c r="AC166" s="9"/>
      <c r="AD166" s="9"/>
      <c r="AE166" s="52"/>
      <c r="AF166" s="9"/>
      <c r="AG166" s="9"/>
      <c r="AH166" s="52"/>
      <c r="AI166" s="9"/>
      <c r="AJ166" s="9"/>
      <c r="AK166" s="52"/>
      <c r="AL166" s="9"/>
      <c r="AM166" s="9"/>
      <c r="AN166" s="52"/>
    </row>
    <row r="167" spans="1:40" ht="12.75" x14ac:dyDescent="0.35">
      <c r="A167" s="7"/>
      <c r="B167" s="7"/>
      <c r="C167" s="7"/>
      <c r="D167" s="7"/>
      <c r="E167" s="10"/>
      <c r="F167" s="9"/>
      <c r="G167" s="52"/>
      <c r="H167" s="9"/>
      <c r="I167" s="9"/>
      <c r="J167" s="52"/>
      <c r="K167" s="9"/>
      <c r="L167" s="9"/>
      <c r="M167" s="52"/>
      <c r="N167" s="9"/>
      <c r="O167" s="9"/>
      <c r="P167" s="52"/>
      <c r="Q167" s="9"/>
      <c r="R167" s="9"/>
      <c r="S167" s="52"/>
      <c r="T167" s="9"/>
      <c r="U167" s="9"/>
      <c r="V167" s="52"/>
      <c r="W167" s="9"/>
      <c r="X167" s="9"/>
      <c r="Y167" s="52"/>
      <c r="Z167" s="9"/>
      <c r="AA167" s="9"/>
      <c r="AB167" s="52"/>
      <c r="AC167" s="9"/>
      <c r="AD167" s="9"/>
      <c r="AE167" s="52"/>
      <c r="AF167" s="9"/>
      <c r="AG167" s="9"/>
      <c r="AH167" s="52"/>
      <c r="AI167" s="9"/>
      <c r="AJ167" s="9"/>
      <c r="AK167" s="52"/>
      <c r="AL167" s="9"/>
      <c r="AM167" s="9"/>
      <c r="AN167" s="52"/>
    </row>
    <row r="168" spans="1:40" ht="12.75" x14ac:dyDescent="0.35">
      <c r="A168" s="7"/>
      <c r="B168" s="7"/>
      <c r="C168" s="7"/>
      <c r="D168" s="7"/>
      <c r="E168" s="10"/>
      <c r="F168" s="9"/>
      <c r="G168" s="52"/>
      <c r="H168" s="9"/>
      <c r="I168" s="9"/>
      <c r="J168" s="52"/>
      <c r="K168" s="9"/>
      <c r="L168" s="9"/>
      <c r="M168" s="52"/>
      <c r="N168" s="9"/>
      <c r="O168" s="9"/>
      <c r="P168" s="52"/>
      <c r="Q168" s="9"/>
      <c r="R168" s="9"/>
      <c r="S168" s="52"/>
      <c r="T168" s="9"/>
      <c r="U168" s="9"/>
      <c r="V168" s="52"/>
      <c r="W168" s="9"/>
      <c r="X168" s="9"/>
      <c r="Y168" s="52"/>
      <c r="Z168" s="9"/>
      <c r="AA168" s="9"/>
      <c r="AB168" s="52"/>
      <c r="AC168" s="9"/>
      <c r="AD168" s="9"/>
      <c r="AE168" s="52"/>
      <c r="AF168" s="9"/>
      <c r="AG168" s="9"/>
      <c r="AH168" s="52"/>
      <c r="AI168" s="9"/>
      <c r="AJ168" s="9"/>
      <c r="AK168" s="52"/>
      <c r="AL168" s="9"/>
      <c r="AM168" s="9"/>
      <c r="AN168" s="52"/>
    </row>
    <row r="169" spans="1:40" ht="12.75" x14ac:dyDescent="0.35">
      <c r="A169" s="7"/>
      <c r="B169" s="7"/>
      <c r="C169" s="7"/>
      <c r="D169" s="7"/>
      <c r="E169" s="10"/>
      <c r="F169" s="9"/>
      <c r="G169" s="52"/>
      <c r="H169" s="9"/>
      <c r="I169" s="9"/>
      <c r="J169" s="52"/>
      <c r="K169" s="9"/>
      <c r="L169" s="9"/>
      <c r="M169" s="52"/>
      <c r="N169" s="9"/>
      <c r="O169" s="9"/>
      <c r="P169" s="52"/>
      <c r="Q169" s="9"/>
      <c r="R169" s="9"/>
      <c r="S169" s="52"/>
      <c r="T169" s="9"/>
      <c r="U169" s="9"/>
      <c r="V169" s="52"/>
      <c r="W169" s="9"/>
      <c r="X169" s="9"/>
      <c r="Y169" s="52"/>
      <c r="Z169" s="9"/>
      <c r="AA169" s="9"/>
      <c r="AB169" s="52"/>
      <c r="AC169" s="9"/>
      <c r="AD169" s="9"/>
      <c r="AE169" s="52"/>
      <c r="AF169" s="9"/>
      <c r="AG169" s="9"/>
      <c r="AH169" s="52"/>
      <c r="AI169" s="9"/>
      <c r="AJ169" s="9"/>
      <c r="AK169" s="52"/>
      <c r="AL169" s="9"/>
      <c r="AM169" s="9"/>
      <c r="AN169" s="52"/>
    </row>
    <row r="170" spans="1:40" ht="12.75" x14ac:dyDescent="0.35">
      <c r="A170" s="7"/>
      <c r="B170" s="7"/>
      <c r="C170" s="7"/>
      <c r="D170" s="7"/>
      <c r="E170" s="10"/>
      <c r="F170" s="9"/>
      <c r="G170" s="52"/>
      <c r="H170" s="9"/>
      <c r="I170" s="9"/>
      <c r="J170" s="52"/>
      <c r="K170" s="9"/>
      <c r="L170" s="9"/>
      <c r="M170" s="52"/>
      <c r="N170" s="9"/>
      <c r="O170" s="9"/>
      <c r="P170" s="52"/>
      <c r="Q170" s="9"/>
      <c r="R170" s="9"/>
      <c r="S170" s="52"/>
      <c r="T170" s="9"/>
      <c r="U170" s="9"/>
      <c r="V170" s="52"/>
      <c r="W170" s="9"/>
      <c r="X170" s="9"/>
      <c r="Y170" s="52"/>
      <c r="Z170" s="9"/>
      <c r="AA170" s="9"/>
      <c r="AB170" s="52"/>
      <c r="AC170" s="9"/>
      <c r="AD170" s="9"/>
      <c r="AE170" s="52"/>
      <c r="AF170" s="9"/>
      <c r="AG170" s="9"/>
      <c r="AH170" s="52"/>
      <c r="AI170" s="9"/>
      <c r="AJ170" s="9"/>
      <c r="AK170" s="52"/>
      <c r="AL170" s="9"/>
      <c r="AM170" s="9"/>
      <c r="AN170" s="52"/>
    </row>
    <row r="171" spans="1:40" ht="12.75" x14ac:dyDescent="0.35">
      <c r="A171" s="7"/>
      <c r="B171" s="7"/>
      <c r="C171" s="7"/>
      <c r="D171" s="7"/>
      <c r="E171" s="10"/>
      <c r="F171" s="9"/>
      <c r="G171" s="52"/>
      <c r="H171" s="9"/>
      <c r="I171" s="9"/>
      <c r="J171" s="52"/>
      <c r="K171" s="9"/>
      <c r="L171" s="9"/>
      <c r="M171" s="52"/>
      <c r="N171" s="9"/>
      <c r="O171" s="9"/>
      <c r="P171" s="52"/>
      <c r="Q171" s="9"/>
      <c r="R171" s="9"/>
      <c r="S171" s="52"/>
      <c r="T171" s="9"/>
      <c r="U171" s="9"/>
      <c r="V171" s="52"/>
      <c r="W171" s="9"/>
      <c r="X171" s="9"/>
      <c r="Y171" s="52"/>
      <c r="Z171" s="9"/>
      <c r="AA171" s="9"/>
      <c r="AB171" s="52"/>
      <c r="AC171" s="9"/>
      <c r="AD171" s="9"/>
      <c r="AE171" s="52"/>
      <c r="AF171" s="9"/>
      <c r="AG171" s="9"/>
      <c r="AH171" s="52"/>
      <c r="AI171" s="9"/>
      <c r="AJ171" s="9"/>
      <c r="AK171" s="52"/>
      <c r="AL171" s="9"/>
      <c r="AM171" s="9"/>
      <c r="AN171" s="52"/>
    </row>
    <row r="172" spans="1:40" ht="12.75" x14ac:dyDescent="0.35">
      <c r="A172" s="7"/>
      <c r="B172" s="7"/>
      <c r="C172" s="7"/>
      <c r="D172" s="7"/>
      <c r="E172" s="10"/>
      <c r="F172" s="9"/>
      <c r="G172" s="52"/>
      <c r="H172" s="9"/>
      <c r="I172" s="9"/>
      <c r="J172" s="52"/>
      <c r="K172" s="9"/>
      <c r="L172" s="9"/>
      <c r="M172" s="52"/>
      <c r="N172" s="9"/>
      <c r="O172" s="9"/>
      <c r="P172" s="52"/>
      <c r="Q172" s="9"/>
      <c r="R172" s="9"/>
      <c r="S172" s="52"/>
      <c r="T172" s="9"/>
      <c r="U172" s="9"/>
      <c r="V172" s="52"/>
      <c r="W172" s="9"/>
      <c r="X172" s="9"/>
      <c r="Y172" s="52"/>
      <c r="Z172" s="9"/>
      <c r="AA172" s="9"/>
      <c r="AB172" s="52"/>
      <c r="AC172" s="9"/>
      <c r="AD172" s="9"/>
      <c r="AE172" s="52"/>
      <c r="AF172" s="9"/>
      <c r="AG172" s="9"/>
      <c r="AH172" s="52"/>
      <c r="AI172" s="9"/>
      <c r="AJ172" s="9"/>
      <c r="AK172" s="52"/>
      <c r="AL172" s="9"/>
      <c r="AM172" s="9"/>
      <c r="AN172" s="52"/>
    </row>
    <row r="173" spans="1:40" ht="12.75" x14ac:dyDescent="0.35">
      <c r="A173" s="7"/>
      <c r="B173" s="7"/>
      <c r="C173" s="7"/>
      <c r="D173" s="7"/>
      <c r="E173" s="10"/>
      <c r="F173" s="9"/>
      <c r="G173" s="52"/>
      <c r="H173" s="9"/>
      <c r="I173" s="9"/>
      <c r="J173" s="52"/>
      <c r="K173" s="9"/>
      <c r="L173" s="9"/>
      <c r="M173" s="52"/>
      <c r="N173" s="9"/>
      <c r="O173" s="9"/>
      <c r="P173" s="52"/>
      <c r="Q173" s="9"/>
      <c r="R173" s="9"/>
      <c r="S173" s="52"/>
      <c r="T173" s="9"/>
      <c r="U173" s="9"/>
      <c r="V173" s="52"/>
      <c r="W173" s="9"/>
      <c r="X173" s="9"/>
      <c r="Y173" s="52"/>
      <c r="Z173" s="9"/>
      <c r="AA173" s="9"/>
      <c r="AB173" s="52"/>
      <c r="AC173" s="9"/>
      <c r="AD173" s="9"/>
      <c r="AE173" s="52"/>
      <c r="AF173" s="9"/>
      <c r="AG173" s="9"/>
      <c r="AH173" s="52"/>
      <c r="AI173" s="9"/>
      <c r="AJ173" s="9"/>
      <c r="AK173" s="52"/>
      <c r="AL173" s="9"/>
      <c r="AM173" s="9"/>
      <c r="AN173" s="52"/>
    </row>
    <row r="174" spans="1:40" ht="12.75" x14ac:dyDescent="0.35">
      <c r="A174" s="7"/>
      <c r="B174" s="7"/>
      <c r="C174" s="7"/>
      <c r="D174" s="7"/>
      <c r="E174" s="10"/>
      <c r="F174" s="9"/>
      <c r="G174" s="52"/>
      <c r="H174" s="9"/>
      <c r="I174" s="9"/>
      <c r="J174" s="52"/>
      <c r="K174" s="9"/>
      <c r="L174" s="9"/>
      <c r="M174" s="52"/>
      <c r="N174" s="9"/>
      <c r="O174" s="9"/>
      <c r="P174" s="52"/>
      <c r="Q174" s="9"/>
      <c r="R174" s="9"/>
      <c r="S174" s="52"/>
      <c r="T174" s="9"/>
      <c r="U174" s="9"/>
      <c r="V174" s="52"/>
      <c r="W174" s="9"/>
      <c r="X174" s="9"/>
      <c r="Y174" s="52"/>
      <c r="Z174" s="9"/>
      <c r="AA174" s="9"/>
      <c r="AB174" s="52"/>
      <c r="AC174" s="9"/>
      <c r="AD174" s="9"/>
      <c r="AE174" s="52"/>
      <c r="AF174" s="9"/>
      <c r="AG174" s="9"/>
      <c r="AH174" s="52"/>
      <c r="AI174" s="9"/>
      <c r="AJ174" s="9"/>
      <c r="AK174" s="52"/>
      <c r="AL174" s="9"/>
      <c r="AM174" s="9"/>
      <c r="AN174" s="52"/>
    </row>
    <row r="175" spans="1:40" ht="12.75" x14ac:dyDescent="0.35">
      <c r="A175" s="7"/>
      <c r="B175" s="7"/>
      <c r="C175" s="7"/>
      <c r="D175" s="7"/>
      <c r="E175" s="10"/>
      <c r="F175" s="9"/>
      <c r="G175" s="52"/>
      <c r="H175" s="9"/>
      <c r="I175" s="9"/>
      <c r="J175" s="52"/>
      <c r="K175" s="9"/>
      <c r="L175" s="9"/>
      <c r="M175" s="52"/>
      <c r="N175" s="9"/>
      <c r="O175" s="9"/>
      <c r="P175" s="52"/>
      <c r="Q175" s="9"/>
      <c r="R175" s="9"/>
      <c r="S175" s="52"/>
      <c r="T175" s="9"/>
      <c r="U175" s="9"/>
      <c r="V175" s="52"/>
      <c r="W175" s="9"/>
      <c r="X175" s="9"/>
      <c r="Y175" s="52"/>
      <c r="Z175" s="9"/>
      <c r="AA175" s="9"/>
      <c r="AB175" s="52"/>
      <c r="AC175" s="9"/>
      <c r="AD175" s="9"/>
      <c r="AE175" s="52"/>
      <c r="AF175" s="9"/>
      <c r="AG175" s="9"/>
      <c r="AH175" s="52"/>
      <c r="AI175" s="9"/>
      <c r="AJ175" s="9"/>
      <c r="AK175" s="52"/>
      <c r="AL175" s="9"/>
      <c r="AM175" s="9"/>
      <c r="AN175" s="52"/>
    </row>
    <row r="176" spans="1:40" ht="12.75" x14ac:dyDescent="0.35">
      <c r="A176" s="7"/>
      <c r="B176" s="7"/>
      <c r="C176" s="7"/>
      <c r="D176" s="7"/>
      <c r="E176" s="10"/>
      <c r="F176" s="9"/>
      <c r="G176" s="52"/>
      <c r="H176" s="9"/>
      <c r="I176" s="9"/>
      <c r="J176" s="52"/>
      <c r="K176" s="9"/>
      <c r="L176" s="9"/>
      <c r="M176" s="52"/>
      <c r="N176" s="9"/>
      <c r="O176" s="9"/>
      <c r="P176" s="52"/>
      <c r="Q176" s="9"/>
      <c r="R176" s="9"/>
      <c r="S176" s="52"/>
      <c r="T176" s="9"/>
      <c r="U176" s="9"/>
      <c r="V176" s="52"/>
      <c r="W176" s="9"/>
      <c r="X176" s="9"/>
      <c r="Y176" s="52"/>
      <c r="Z176" s="9"/>
      <c r="AA176" s="9"/>
      <c r="AB176" s="52"/>
      <c r="AC176" s="9"/>
      <c r="AD176" s="9"/>
      <c r="AE176" s="52"/>
      <c r="AF176" s="9"/>
      <c r="AG176" s="9"/>
      <c r="AH176" s="52"/>
      <c r="AI176" s="9"/>
      <c r="AJ176" s="9"/>
      <c r="AK176" s="52"/>
      <c r="AL176" s="9"/>
      <c r="AM176" s="9"/>
      <c r="AN176" s="52"/>
    </row>
    <row r="177" spans="1:40" ht="12.75" x14ac:dyDescent="0.35">
      <c r="A177" s="7"/>
      <c r="B177" s="7"/>
      <c r="C177" s="7"/>
      <c r="D177" s="7"/>
      <c r="E177" s="10"/>
      <c r="F177" s="9"/>
      <c r="G177" s="52"/>
      <c r="H177" s="9"/>
      <c r="I177" s="9"/>
      <c r="J177" s="52"/>
      <c r="K177" s="9"/>
      <c r="L177" s="9"/>
      <c r="M177" s="52"/>
      <c r="N177" s="9"/>
      <c r="O177" s="9"/>
      <c r="P177" s="52"/>
      <c r="Q177" s="9"/>
      <c r="R177" s="9"/>
      <c r="S177" s="52"/>
      <c r="T177" s="9"/>
      <c r="U177" s="9"/>
      <c r="V177" s="52"/>
      <c r="W177" s="9"/>
      <c r="X177" s="9"/>
      <c r="Y177" s="52"/>
      <c r="Z177" s="9"/>
      <c r="AA177" s="9"/>
      <c r="AB177" s="52"/>
      <c r="AC177" s="9"/>
      <c r="AD177" s="9"/>
      <c r="AE177" s="52"/>
      <c r="AF177" s="9"/>
      <c r="AG177" s="9"/>
      <c r="AH177" s="52"/>
      <c r="AI177" s="9"/>
      <c r="AJ177" s="9"/>
      <c r="AK177" s="52"/>
      <c r="AL177" s="9"/>
      <c r="AM177" s="9"/>
      <c r="AN177" s="52"/>
    </row>
    <row r="178" spans="1:40" ht="12.75" x14ac:dyDescent="0.35">
      <c r="A178" s="7"/>
      <c r="B178" s="7"/>
      <c r="C178" s="7"/>
      <c r="D178" s="7"/>
      <c r="E178" s="10"/>
      <c r="F178" s="9"/>
      <c r="G178" s="52"/>
      <c r="H178" s="9"/>
      <c r="I178" s="9"/>
      <c r="J178" s="52"/>
      <c r="K178" s="9"/>
      <c r="L178" s="9"/>
      <c r="M178" s="52"/>
      <c r="N178" s="9"/>
      <c r="O178" s="9"/>
      <c r="P178" s="52"/>
      <c r="Q178" s="9"/>
      <c r="R178" s="9"/>
      <c r="S178" s="52"/>
      <c r="T178" s="9"/>
      <c r="U178" s="9"/>
      <c r="V178" s="52"/>
      <c r="W178" s="9"/>
      <c r="X178" s="9"/>
      <c r="Y178" s="52"/>
      <c r="Z178" s="9"/>
      <c r="AA178" s="9"/>
      <c r="AB178" s="52"/>
      <c r="AC178" s="9"/>
      <c r="AD178" s="9"/>
      <c r="AE178" s="52"/>
      <c r="AF178" s="9"/>
      <c r="AG178" s="9"/>
      <c r="AH178" s="52"/>
      <c r="AI178" s="9"/>
      <c r="AJ178" s="9"/>
      <c r="AK178" s="52"/>
      <c r="AL178" s="9"/>
      <c r="AM178" s="9"/>
      <c r="AN178" s="52"/>
    </row>
    <row r="179" spans="1:40" ht="12.75" x14ac:dyDescent="0.35">
      <c r="A179" s="7"/>
      <c r="B179" s="7"/>
      <c r="C179" s="7"/>
      <c r="D179" s="7"/>
      <c r="E179" s="10"/>
      <c r="F179" s="9"/>
      <c r="G179" s="52"/>
      <c r="H179" s="9"/>
      <c r="I179" s="9"/>
      <c r="J179" s="52"/>
      <c r="K179" s="9"/>
      <c r="L179" s="9"/>
      <c r="M179" s="52"/>
      <c r="N179" s="9"/>
      <c r="O179" s="9"/>
      <c r="P179" s="52"/>
      <c r="Q179" s="9"/>
      <c r="R179" s="9"/>
      <c r="S179" s="52"/>
      <c r="T179" s="9"/>
      <c r="U179" s="9"/>
      <c r="V179" s="52"/>
      <c r="W179" s="9"/>
      <c r="X179" s="9"/>
      <c r="Y179" s="52"/>
      <c r="Z179" s="9"/>
      <c r="AA179" s="9"/>
      <c r="AB179" s="52"/>
      <c r="AC179" s="9"/>
      <c r="AD179" s="9"/>
      <c r="AE179" s="52"/>
      <c r="AF179" s="9"/>
      <c r="AG179" s="9"/>
      <c r="AH179" s="52"/>
      <c r="AI179" s="9"/>
      <c r="AJ179" s="9"/>
      <c r="AK179" s="52"/>
      <c r="AL179" s="9"/>
      <c r="AM179" s="9"/>
      <c r="AN179" s="52"/>
    </row>
    <row r="180" spans="1:40" ht="12.75" x14ac:dyDescent="0.35">
      <c r="A180" s="7"/>
      <c r="B180" s="7"/>
      <c r="C180" s="7"/>
      <c r="D180" s="7"/>
      <c r="E180" s="10"/>
      <c r="F180" s="9"/>
      <c r="G180" s="52"/>
      <c r="H180" s="9"/>
      <c r="I180" s="9"/>
      <c r="J180" s="52"/>
      <c r="K180" s="9"/>
      <c r="L180" s="9"/>
      <c r="M180" s="52"/>
      <c r="N180" s="9"/>
      <c r="O180" s="9"/>
      <c r="P180" s="52"/>
      <c r="Q180" s="9"/>
      <c r="R180" s="9"/>
      <c r="S180" s="52"/>
      <c r="T180" s="9"/>
      <c r="U180" s="9"/>
      <c r="V180" s="52"/>
      <c r="W180" s="9"/>
      <c r="X180" s="9"/>
      <c r="Y180" s="52"/>
      <c r="Z180" s="9"/>
      <c r="AA180" s="9"/>
      <c r="AB180" s="52"/>
      <c r="AC180" s="9"/>
      <c r="AD180" s="9"/>
      <c r="AE180" s="52"/>
      <c r="AF180" s="9"/>
      <c r="AG180" s="9"/>
      <c r="AH180" s="52"/>
      <c r="AI180" s="9"/>
      <c r="AJ180" s="9"/>
      <c r="AK180" s="52"/>
      <c r="AL180" s="9"/>
      <c r="AM180" s="9"/>
      <c r="AN180" s="52"/>
    </row>
    <row r="181" spans="1:40" ht="12.75" x14ac:dyDescent="0.35">
      <c r="A181" s="7"/>
      <c r="B181" s="7"/>
      <c r="C181" s="7"/>
      <c r="D181" s="7"/>
      <c r="E181" s="10"/>
      <c r="F181" s="9"/>
      <c r="G181" s="52"/>
      <c r="H181" s="9"/>
      <c r="I181" s="9"/>
      <c r="J181" s="52"/>
      <c r="K181" s="9"/>
      <c r="L181" s="9"/>
      <c r="M181" s="52"/>
      <c r="N181" s="9"/>
      <c r="O181" s="9"/>
      <c r="P181" s="52"/>
      <c r="Q181" s="9"/>
      <c r="R181" s="9"/>
      <c r="S181" s="52"/>
      <c r="T181" s="9"/>
      <c r="U181" s="9"/>
      <c r="V181" s="52"/>
      <c r="W181" s="9"/>
      <c r="X181" s="9"/>
      <c r="Y181" s="52"/>
      <c r="Z181" s="9"/>
      <c r="AA181" s="9"/>
      <c r="AB181" s="52"/>
      <c r="AC181" s="9"/>
      <c r="AD181" s="9"/>
      <c r="AE181" s="52"/>
      <c r="AF181" s="9"/>
      <c r="AG181" s="9"/>
      <c r="AH181" s="52"/>
      <c r="AI181" s="9"/>
      <c r="AJ181" s="9"/>
      <c r="AK181" s="52"/>
      <c r="AL181" s="9"/>
      <c r="AM181" s="9"/>
      <c r="AN181" s="52"/>
    </row>
    <row r="182" spans="1:40" ht="12.75" x14ac:dyDescent="0.35">
      <c r="A182" s="7"/>
      <c r="B182" s="7"/>
      <c r="C182" s="7"/>
      <c r="D182" s="7"/>
      <c r="E182" s="10"/>
      <c r="F182" s="9"/>
      <c r="G182" s="52"/>
      <c r="H182" s="9"/>
      <c r="I182" s="9"/>
      <c r="J182" s="52"/>
      <c r="K182" s="9"/>
      <c r="L182" s="9"/>
      <c r="M182" s="52"/>
      <c r="N182" s="9"/>
      <c r="O182" s="9"/>
      <c r="P182" s="52"/>
      <c r="Q182" s="9"/>
      <c r="R182" s="9"/>
      <c r="S182" s="52"/>
      <c r="T182" s="9"/>
      <c r="U182" s="9"/>
      <c r="V182" s="52"/>
      <c r="W182" s="9"/>
      <c r="X182" s="9"/>
      <c r="Y182" s="52"/>
      <c r="Z182" s="9"/>
      <c r="AA182" s="9"/>
      <c r="AB182" s="52"/>
      <c r="AC182" s="9"/>
      <c r="AD182" s="9"/>
      <c r="AE182" s="52"/>
      <c r="AF182" s="9"/>
      <c r="AG182" s="9"/>
      <c r="AH182" s="52"/>
      <c r="AI182" s="9"/>
      <c r="AJ182" s="9"/>
      <c r="AK182" s="52"/>
      <c r="AL182" s="9"/>
      <c r="AM182" s="9"/>
      <c r="AN182" s="52"/>
    </row>
    <row r="183" spans="1:40" ht="12.75" x14ac:dyDescent="0.35">
      <c r="A183" s="7"/>
      <c r="B183" s="7"/>
      <c r="C183" s="7"/>
      <c r="D183" s="7"/>
      <c r="E183" s="10"/>
      <c r="F183" s="9"/>
      <c r="G183" s="52"/>
      <c r="H183" s="9"/>
      <c r="I183" s="9"/>
      <c r="J183" s="52"/>
      <c r="K183" s="9"/>
      <c r="L183" s="9"/>
      <c r="M183" s="52"/>
      <c r="N183" s="9"/>
      <c r="O183" s="9"/>
      <c r="P183" s="52"/>
      <c r="Q183" s="9"/>
      <c r="R183" s="9"/>
      <c r="S183" s="52"/>
      <c r="T183" s="9"/>
      <c r="U183" s="9"/>
      <c r="V183" s="52"/>
      <c r="W183" s="9"/>
      <c r="X183" s="9"/>
      <c r="Y183" s="52"/>
      <c r="Z183" s="9"/>
      <c r="AA183" s="9"/>
      <c r="AB183" s="52"/>
      <c r="AC183" s="9"/>
      <c r="AD183" s="9"/>
      <c r="AE183" s="52"/>
      <c r="AF183" s="9"/>
      <c r="AG183" s="9"/>
      <c r="AH183" s="52"/>
      <c r="AI183" s="9"/>
      <c r="AJ183" s="9"/>
      <c r="AK183" s="52"/>
      <c r="AL183" s="9"/>
      <c r="AM183" s="9"/>
      <c r="AN183" s="52"/>
    </row>
    <row r="184" spans="1:40" ht="12.75" x14ac:dyDescent="0.35">
      <c r="A184" s="7"/>
      <c r="B184" s="7"/>
      <c r="C184" s="7"/>
      <c r="D184" s="7"/>
      <c r="E184" s="10"/>
      <c r="F184" s="9"/>
      <c r="G184" s="52"/>
      <c r="H184" s="9"/>
      <c r="I184" s="9"/>
      <c r="J184" s="52"/>
      <c r="K184" s="9"/>
      <c r="L184" s="9"/>
      <c r="M184" s="52"/>
      <c r="N184" s="9"/>
      <c r="O184" s="9"/>
      <c r="P184" s="52"/>
      <c r="Q184" s="9"/>
      <c r="R184" s="9"/>
      <c r="S184" s="52"/>
      <c r="T184" s="9"/>
      <c r="U184" s="9"/>
      <c r="V184" s="52"/>
      <c r="W184" s="9"/>
      <c r="X184" s="9"/>
      <c r="Y184" s="52"/>
      <c r="Z184" s="9"/>
      <c r="AA184" s="9"/>
      <c r="AB184" s="52"/>
      <c r="AC184" s="9"/>
      <c r="AD184" s="9"/>
      <c r="AE184" s="52"/>
      <c r="AF184" s="9"/>
      <c r="AG184" s="9"/>
      <c r="AH184" s="52"/>
      <c r="AI184" s="9"/>
      <c r="AJ184" s="9"/>
      <c r="AK184" s="52"/>
      <c r="AL184" s="9"/>
      <c r="AM184" s="9"/>
      <c r="AN184" s="52"/>
    </row>
    <row r="185" spans="1:40" ht="12.75" x14ac:dyDescent="0.35">
      <c r="A185" s="7"/>
      <c r="B185" s="7"/>
      <c r="C185" s="7"/>
      <c r="D185" s="7"/>
      <c r="E185" s="10"/>
      <c r="F185" s="9"/>
      <c r="G185" s="52"/>
      <c r="H185" s="9"/>
      <c r="I185" s="9"/>
      <c r="J185" s="52"/>
      <c r="K185" s="9"/>
      <c r="L185" s="9"/>
      <c r="M185" s="52"/>
      <c r="N185" s="9"/>
      <c r="O185" s="9"/>
      <c r="P185" s="52"/>
      <c r="Q185" s="9"/>
      <c r="R185" s="9"/>
      <c r="S185" s="52"/>
      <c r="T185" s="9"/>
      <c r="U185" s="9"/>
      <c r="V185" s="52"/>
      <c r="W185" s="9"/>
      <c r="X185" s="9"/>
      <c r="Y185" s="52"/>
      <c r="Z185" s="9"/>
      <c r="AA185" s="9"/>
      <c r="AB185" s="52"/>
      <c r="AC185" s="9"/>
      <c r="AD185" s="9"/>
      <c r="AE185" s="52"/>
      <c r="AF185" s="9"/>
      <c r="AG185" s="9"/>
      <c r="AH185" s="52"/>
      <c r="AI185" s="9"/>
      <c r="AJ185" s="9"/>
      <c r="AK185" s="52"/>
      <c r="AL185" s="9"/>
      <c r="AM185" s="9"/>
      <c r="AN185" s="52"/>
    </row>
    <row r="186" spans="1:40" ht="12.75" x14ac:dyDescent="0.35">
      <c r="A186" s="7"/>
      <c r="B186" s="7"/>
      <c r="C186" s="7"/>
      <c r="D186" s="7"/>
      <c r="E186" s="10"/>
      <c r="F186" s="9"/>
      <c r="G186" s="52"/>
      <c r="H186" s="9"/>
      <c r="I186" s="9"/>
      <c r="J186" s="52"/>
      <c r="K186" s="9"/>
      <c r="L186" s="9"/>
      <c r="M186" s="52"/>
      <c r="N186" s="9"/>
      <c r="O186" s="9"/>
      <c r="P186" s="52"/>
      <c r="Q186" s="9"/>
      <c r="R186" s="9"/>
      <c r="S186" s="52"/>
      <c r="T186" s="9"/>
      <c r="U186" s="9"/>
      <c r="V186" s="52"/>
      <c r="W186" s="9"/>
      <c r="X186" s="9"/>
      <c r="Y186" s="52"/>
      <c r="Z186" s="9"/>
      <c r="AA186" s="9"/>
      <c r="AB186" s="52"/>
      <c r="AC186" s="9"/>
      <c r="AD186" s="9"/>
      <c r="AE186" s="52"/>
      <c r="AF186" s="9"/>
      <c r="AG186" s="9"/>
      <c r="AH186" s="52"/>
      <c r="AI186" s="9"/>
      <c r="AJ186" s="9"/>
      <c r="AK186" s="52"/>
      <c r="AL186" s="9"/>
      <c r="AM186" s="9"/>
      <c r="AN186" s="52"/>
    </row>
    <row r="187" spans="1:40" ht="12.75" x14ac:dyDescent="0.35">
      <c r="A187" s="7"/>
      <c r="B187" s="7"/>
      <c r="C187" s="7"/>
      <c r="D187" s="7"/>
      <c r="E187" s="10"/>
      <c r="F187" s="9"/>
      <c r="G187" s="52"/>
      <c r="H187" s="9"/>
      <c r="I187" s="9"/>
      <c r="J187" s="52"/>
      <c r="K187" s="9"/>
      <c r="L187" s="9"/>
      <c r="M187" s="52"/>
      <c r="N187" s="9"/>
      <c r="O187" s="9"/>
      <c r="P187" s="52"/>
      <c r="Q187" s="9"/>
      <c r="R187" s="9"/>
      <c r="S187" s="52"/>
      <c r="T187" s="9"/>
      <c r="U187" s="9"/>
      <c r="V187" s="52"/>
      <c r="W187" s="9"/>
      <c r="X187" s="9"/>
      <c r="Y187" s="52"/>
      <c r="Z187" s="9"/>
      <c r="AA187" s="9"/>
      <c r="AB187" s="52"/>
      <c r="AC187" s="9"/>
      <c r="AD187" s="9"/>
      <c r="AE187" s="52"/>
      <c r="AF187" s="9"/>
      <c r="AG187" s="9"/>
      <c r="AH187" s="52"/>
      <c r="AI187" s="9"/>
      <c r="AJ187" s="9"/>
      <c r="AK187" s="52"/>
      <c r="AL187" s="9"/>
      <c r="AM187" s="9"/>
      <c r="AN187" s="52"/>
    </row>
    <row r="188" spans="1:40" ht="12.75" x14ac:dyDescent="0.35">
      <c r="A188" s="7"/>
      <c r="B188" s="7"/>
      <c r="C188" s="7"/>
      <c r="D188" s="7"/>
      <c r="E188" s="10"/>
      <c r="F188" s="9"/>
      <c r="G188" s="52"/>
      <c r="H188" s="9"/>
      <c r="I188" s="9"/>
      <c r="J188" s="52"/>
      <c r="K188" s="9"/>
      <c r="L188" s="9"/>
      <c r="M188" s="52"/>
      <c r="N188" s="9"/>
      <c r="O188" s="9"/>
      <c r="P188" s="52"/>
      <c r="Q188" s="9"/>
      <c r="R188" s="9"/>
      <c r="S188" s="52"/>
      <c r="T188" s="9"/>
      <c r="U188" s="9"/>
      <c r="V188" s="52"/>
      <c r="W188" s="9"/>
      <c r="X188" s="9"/>
      <c r="Y188" s="52"/>
      <c r="Z188" s="9"/>
      <c r="AA188" s="9"/>
      <c r="AB188" s="52"/>
      <c r="AC188" s="9"/>
      <c r="AD188" s="9"/>
      <c r="AE188" s="52"/>
      <c r="AF188" s="9"/>
      <c r="AG188" s="9"/>
      <c r="AH188" s="52"/>
      <c r="AI188" s="9"/>
      <c r="AJ188" s="9"/>
      <c r="AK188" s="52"/>
      <c r="AL188" s="9"/>
      <c r="AM188" s="9"/>
      <c r="AN188" s="52"/>
    </row>
    <row r="189" spans="1:40" ht="12.75" x14ac:dyDescent="0.35">
      <c r="A189" s="7"/>
      <c r="B189" s="7"/>
      <c r="C189" s="7"/>
      <c r="D189" s="7"/>
      <c r="E189" s="10"/>
      <c r="F189" s="9"/>
      <c r="G189" s="52"/>
      <c r="H189" s="9"/>
      <c r="I189" s="9"/>
      <c r="J189" s="52"/>
      <c r="K189" s="9"/>
      <c r="L189" s="9"/>
      <c r="M189" s="52"/>
      <c r="N189" s="9"/>
      <c r="O189" s="9"/>
      <c r="P189" s="52"/>
      <c r="Q189" s="9"/>
      <c r="R189" s="9"/>
      <c r="S189" s="52"/>
      <c r="T189" s="9"/>
      <c r="U189" s="9"/>
      <c r="V189" s="52"/>
      <c r="W189" s="9"/>
      <c r="X189" s="9"/>
      <c r="Y189" s="52"/>
      <c r="Z189" s="9"/>
      <c r="AA189" s="9"/>
      <c r="AB189" s="52"/>
      <c r="AC189" s="9"/>
      <c r="AD189" s="9"/>
      <c r="AE189" s="52"/>
      <c r="AF189" s="9"/>
      <c r="AG189" s="9"/>
      <c r="AH189" s="52"/>
      <c r="AI189" s="9"/>
      <c r="AJ189" s="9"/>
      <c r="AK189" s="52"/>
      <c r="AL189" s="9"/>
      <c r="AM189" s="9"/>
      <c r="AN189" s="52"/>
    </row>
    <row r="190" spans="1:40" ht="12.75" x14ac:dyDescent="0.35">
      <c r="A190" s="7"/>
      <c r="B190" s="7"/>
      <c r="C190" s="7"/>
      <c r="D190" s="7"/>
      <c r="E190" s="10"/>
      <c r="F190" s="9"/>
      <c r="G190" s="52"/>
      <c r="H190" s="9"/>
      <c r="I190" s="9"/>
      <c r="J190" s="52"/>
      <c r="K190" s="9"/>
      <c r="L190" s="9"/>
      <c r="M190" s="52"/>
      <c r="N190" s="9"/>
      <c r="O190" s="9"/>
      <c r="P190" s="52"/>
      <c r="Q190" s="9"/>
      <c r="R190" s="9"/>
      <c r="S190" s="52"/>
      <c r="T190" s="9"/>
      <c r="U190" s="9"/>
      <c r="V190" s="52"/>
      <c r="W190" s="9"/>
      <c r="X190" s="9"/>
      <c r="Y190" s="52"/>
      <c r="Z190" s="9"/>
      <c r="AA190" s="9"/>
      <c r="AB190" s="52"/>
      <c r="AC190" s="9"/>
      <c r="AD190" s="9"/>
      <c r="AE190" s="52"/>
      <c r="AF190" s="9"/>
      <c r="AG190" s="9"/>
      <c r="AH190" s="52"/>
      <c r="AI190" s="9"/>
      <c r="AJ190" s="9"/>
      <c r="AK190" s="52"/>
      <c r="AL190" s="9"/>
      <c r="AM190" s="9"/>
      <c r="AN190" s="52"/>
    </row>
    <row r="191" spans="1:40" ht="12.75" x14ac:dyDescent="0.35">
      <c r="A191" s="7"/>
      <c r="B191" s="7"/>
      <c r="C191" s="7"/>
      <c r="D191" s="7"/>
      <c r="E191" s="10"/>
      <c r="F191" s="9"/>
      <c r="G191" s="52"/>
      <c r="H191" s="9"/>
      <c r="I191" s="9"/>
      <c r="J191" s="52"/>
      <c r="K191" s="9"/>
      <c r="L191" s="9"/>
      <c r="M191" s="52"/>
      <c r="N191" s="9"/>
      <c r="O191" s="9"/>
      <c r="P191" s="52"/>
      <c r="Q191" s="9"/>
      <c r="R191" s="9"/>
      <c r="S191" s="52"/>
      <c r="T191" s="9"/>
      <c r="U191" s="9"/>
      <c r="V191" s="52"/>
      <c r="W191" s="9"/>
      <c r="X191" s="9"/>
      <c r="Y191" s="52"/>
      <c r="Z191" s="9"/>
      <c r="AA191" s="9"/>
      <c r="AB191" s="52"/>
      <c r="AC191" s="9"/>
      <c r="AD191" s="9"/>
      <c r="AE191" s="52"/>
      <c r="AF191" s="9"/>
      <c r="AG191" s="9"/>
      <c r="AH191" s="52"/>
      <c r="AI191" s="9"/>
      <c r="AJ191" s="9"/>
      <c r="AK191" s="52"/>
      <c r="AL191" s="9"/>
      <c r="AM191" s="9"/>
      <c r="AN191" s="52"/>
    </row>
    <row r="192" spans="1:40" ht="12.75" x14ac:dyDescent="0.35">
      <c r="A192" s="7"/>
      <c r="B192" s="7"/>
      <c r="C192" s="7"/>
      <c r="D192" s="7"/>
      <c r="E192" s="10"/>
      <c r="F192" s="9"/>
      <c r="G192" s="52"/>
      <c r="H192" s="9"/>
      <c r="I192" s="9"/>
      <c r="J192" s="52"/>
      <c r="K192" s="9"/>
      <c r="L192" s="9"/>
      <c r="M192" s="52"/>
      <c r="N192" s="9"/>
      <c r="O192" s="9"/>
      <c r="P192" s="52"/>
      <c r="Q192" s="9"/>
      <c r="R192" s="9"/>
      <c r="S192" s="52"/>
      <c r="T192" s="9"/>
      <c r="U192" s="9"/>
      <c r="V192" s="52"/>
      <c r="W192" s="9"/>
      <c r="X192" s="9"/>
      <c r="Y192" s="52"/>
      <c r="Z192" s="9"/>
      <c r="AA192" s="9"/>
      <c r="AB192" s="52"/>
      <c r="AC192" s="9"/>
      <c r="AD192" s="9"/>
      <c r="AE192" s="52"/>
      <c r="AF192" s="9"/>
      <c r="AG192" s="9"/>
      <c r="AH192" s="52"/>
      <c r="AI192" s="9"/>
      <c r="AJ192" s="9"/>
      <c r="AK192" s="52"/>
      <c r="AL192" s="9"/>
      <c r="AM192" s="9"/>
      <c r="AN192" s="52"/>
    </row>
    <row r="193" spans="1:40" ht="12.75" x14ac:dyDescent="0.35">
      <c r="A193" s="7"/>
      <c r="B193" s="7"/>
      <c r="C193" s="7"/>
      <c r="D193" s="7"/>
      <c r="E193" s="10"/>
      <c r="F193" s="9"/>
      <c r="G193" s="52"/>
      <c r="H193" s="9"/>
      <c r="I193" s="9"/>
      <c r="J193" s="52"/>
      <c r="K193" s="9"/>
      <c r="L193" s="9"/>
      <c r="M193" s="52"/>
      <c r="N193" s="9"/>
      <c r="O193" s="9"/>
      <c r="P193" s="52"/>
      <c r="Q193" s="9"/>
      <c r="R193" s="9"/>
      <c r="S193" s="52"/>
      <c r="T193" s="9"/>
      <c r="U193" s="9"/>
      <c r="V193" s="52"/>
      <c r="W193" s="9"/>
      <c r="X193" s="9"/>
      <c r="Y193" s="52"/>
      <c r="Z193" s="9"/>
      <c r="AA193" s="9"/>
      <c r="AB193" s="52"/>
      <c r="AC193" s="9"/>
      <c r="AD193" s="9"/>
      <c r="AE193" s="52"/>
      <c r="AF193" s="9"/>
      <c r="AG193" s="9"/>
      <c r="AH193" s="52"/>
      <c r="AI193" s="9"/>
      <c r="AJ193" s="9"/>
      <c r="AK193" s="52"/>
      <c r="AL193" s="9"/>
      <c r="AM193" s="9"/>
      <c r="AN193" s="52"/>
    </row>
    <row r="194" spans="1:40" ht="12.75" x14ac:dyDescent="0.35">
      <c r="A194" s="7"/>
      <c r="B194" s="7"/>
      <c r="C194" s="7"/>
      <c r="D194" s="7"/>
      <c r="E194" s="10"/>
      <c r="F194" s="9"/>
      <c r="G194" s="52"/>
      <c r="H194" s="9"/>
      <c r="I194" s="9"/>
      <c r="J194" s="52"/>
      <c r="K194" s="9"/>
      <c r="L194" s="9"/>
      <c r="M194" s="52"/>
      <c r="N194" s="9"/>
      <c r="O194" s="9"/>
      <c r="P194" s="52"/>
      <c r="Q194" s="9"/>
      <c r="R194" s="9"/>
      <c r="S194" s="52"/>
      <c r="T194" s="9"/>
      <c r="U194" s="9"/>
      <c r="V194" s="52"/>
      <c r="W194" s="9"/>
      <c r="X194" s="9"/>
      <c r="Y194" s="52"/>
      <c r="Z194" s="9"/>
      <c r="AA194" s="9"/>
      <c r="AB194" s="52"/>
      <c r="AC194" s="9"/>
      <c r="AD194" s="9"/>
      <c r="AE194" s="52"/>
      <c r="AF194" s="9"/>
      <c r="AG194" s="9"/>
      <c r="AH194" s="52"/>
      <c r="AI194" s="9"/>
      <c r="AJ194" s="9"/>
      <c r="AK194" s="52"/>
      <c r="AL194" s="9"/>
      <c r="AM194" s="9"/>
      <c r="AN194" s="52"/>
    </row>
    <row r="195" spans="1:40" ht="12.75" x14ac:dyDescent="0.35">
      <c r="A195" s="7"/>
      <c r="B195" s="7"/>
      <c r="C195" s="7"/>
      <c r="D195" s="7"/>
      <c r="E195" s="10"/>
      <c r="F195" s="9"/>
      <c r="G195" s="52"/>
      <c r="H195" s="9"/>
      <c r="I195" s="9"/>
      <c r="J195" s="52"/>
      <c r="K195" s="9"/>
      <c r="L195" s="9"/>
      <c r="M195" s="52"/>
      <c r="N195" s="9"/>
      <c r="O195" s="9"/>
      <c r="P195" s="52"/>
      <c r="Q195" s="9"/>
      <c r="R195" s="9"/>
      <c r="S195" s="52"/>
      <c r="T195" s="9"/>
      <c r="U195" s="9"/>
      <c r="V195" s="52"/>
      <c r="W195" s="9"/>
      <c r="X195" s="9"/>
      <c r="Y195" s="52"/>
      <c r="Z195" s="9"/>
      <c r="AA195" s="9"/>
      <c r="AB195" s="52"/>
      <c r="AC195" s="9"/>
      <c r="AD195" s="9"/>
      <c r="AE195" s="52"/>
      <c r="AF195" s="9"/>
      <c r="AG195" s="9"/>
      <c r="AH195" s="52"/>
      <c r="AI195" s="9"/>
      <c r="AJ195" s="9"/>
      <c r="AK195" s="52"/>
      <c r="AL195" s="9"/>
      <c r="AM195" s="9"/>
      <c r="AN195" s="52"/>
    </row>
    <row r="196" spans="1:40" ht="12.75" x14ac:dyDescent="0.35">
      <c r="A196" s="7"/>
      <c r="B196" s="7"/>
      <c r="C196" s="7"/>
      <c r="D196" s="7"/>
      <c r="E196" s="10"/>
      <c r="F196" s="9"/>
      <c r="G196" s="52"/>
      <c r="H196" s="9"/>
      <c r="I196" s="9"/>
      <c r="J196" s="52"/>
      <c r="K196" s="9"/>
      <c r="L196" s="9"/>
      <c r="M196" s="52"/>
      <c r="N196" s="9"/>
      <c r="O196" s="9"/>
      <c r="P196" s="52"/>
      <c r="Q196" s="9"/>
      <c r="R196" s="9"/>
      <c r="S196" s="52"/>
      <c r="T196" s="9"/>
      <c r="U196" s="9"/>
      <c r="V196" s="52"/>
      <c r="W196" s="9"/>
      <c r="X196" s="9"/>
      <c r="Y196" s="52"/>
      <c r="Z196" s="9"/>
      <c r="AA196" s="9"/>
      <c r="AB196" s="52"/>
      <c r="AC196" s="9"/>
      <c r="AD196" s="9"/>
      <c r="AE196" s="52"/>
      <c r="AF196" s="9"/>
      <c r="AG196" s="9"/>
      <c r="AH196" s="52"/>
      <c r="AI196" s="9"/>
      <c r="AJ196" s="9"/>
      <c r="AK196" s="52"/>
      <c r="AL196" s="9"/>
      <c r="AM196" s="9"/>
      <c r="AN196" s="52"/>
    </row>
    <row r="197" spans="1:40" ht="12.75" x14ac:dyDescent="0.35">
      <c r="A197" s="7"/>
      <c r="B197" s="7"/>
      <c r="C197" s="7"/>
      <c r="D197" s="7"/>
      <c r="E197" s="10"/>
      <c r="F197" s="9"/>
      <c r="G197" s="52"/>
      <c r="H197" s="9"/>
      <c r="I197" s="9"/>
      <c r="J197" s="52"/>
      <c r="K197" s="9"/>
      <c r="L197" s="9"/>
      <c r="M197" s="52"/>
      <c r="N197" s="9"/>
      <c r="O197" s="9"/>
      <c r="P197" s="52"/>
      <c r="Q197" s="9"/>
      <c r="R197" s="9"/>
      <c r="S197" s="52"/>
      <c r="T197" s="9"/>
      <c r="U197" s="9"/>
      <c r="V197" s="52"/>
      <c r="W197" s="9"/>
      <c r="X197" s="9"/>
      <c r="Y197" s="52"/>
      <c r="Z197" s="9"/>
      <c r="AA197" s="9"/>
      <c r="AB197" s="52"/>
      <c r="AC197" s="9"/>
      <c r="AD197" s="9"/>
      <c r="AE197" s="52"/>
      <c r="AF197" s="9"/>
      <c r="AG197" s="9"/>
      <c r="AH197" s="52"/>
      <c r="AI197" s="9"/>
      <c r="AJ197" s="9"/>
      <c r="AK197" s="52"/>
      <c r="AL197" s="9"/>
      <c r="AM197" s="9"/>
      <c r="AN197" s="52"/>
    </row>
    <row r="198" spans="1:40" ht="12.75" x14ac:dyDescent="0.35">
      <c r="A198" s="7"/>
      <c r="B198" s="7"/>
      <c r="C198" s="7"/>
      <c r="D198" s="7"/>
      <c r="E198" s="10"/>
      <c r="F198" s="9"/>
      <c r="G198" s="52"/>
      <c r="H198" s="9"/>
      <c r="I198" s="9"/>
      <c r="J198" s="52"/>
      <c r="K198" s="9"/>
      <c r="L198" s="9"/>
      <c r="M198" s="52"/>
      <c r="N198" s="9"/>
      <c r="O198" s="9"/>
      <c r="P198" s="52"/>
      <c r="Q198" s="9"/>
      <c r="R198" s="9"/>
      <c r="S198" s="52"/>
      <c r="T198" s="9"/>
      <c r="U198" s="9"/>
      <c r="V198" s="52"/>
      <c r="W198" s="9"/>
      <c r="X198" s="9"/>
      <c r="Y198" s="52"/>
      <c r="Z198" s="9"/>
      <c r="AA198" s="9"/>
      <c r="AB198" s="52"/>
      <c r="AC198" s="9"/>
      <c r="AD198" s="9"/>
      <c r="AE198" s="52"/>
      <c r="AF198" s="9"/>
      <c r="AG198" s="9"/>
      <c r="AH198" s="52"/>
      <c r="AI198" s="9"/>
      <c r="AJ198" s="9"/>
      <c r="AK198" s="52"/>
      <c r="AL198" s="9"/>
      <c r="AM198" s="9"/>
      <c r="AN198" s="52"/>
    </row>
    <row r="199" spans="1:40" ht="12.75" x14ac:dyDescent="0.35">
      <c r="A199" s="7"/>
      <c r="B199" s="7"/>
      <c r="C199" s="7"/>
      <c r="D199" s="7"/>
      <c r="E199" s="10"/>
      <c r="F199" s="9"/>
      <c r="G199" s="52"/>
      <c r="H199" s="9"/>
      <c r="I199" s="9"/>
      <c r="J199" s="52"/>
      <c r="K199" s="9"/>
      <c r="L199" s="9"/>
      <c r="M199" s="52"/>
      <c r="N199" s="9"/>
      <c r="O199" s="9"/>
      <c r="P199" s="52"/>
      <c r="Q199" s="9"/>
      <c r="R199" s="9"/>
      <c r="S199" s="52"/>
      <c r="T199" s="9"/>
      <c r="U199" s="9"/>
      <c r="V199" s="52"/>
      <c r="W199" s="9"/>
      <c r="X199" s="9"/>
      <c r="Y199" s="52"/>
      <c r="Z199" s="9"/>
      <c r="AA199" s="9"/>
      <c r="AB199" s="52"/>
      <c r="AC199" s="9"/>
      <c r="AD199" s="9"/>
      <c r="AE199" s="52"/>
      <c r="AF199" s="9"/>
      <c r="AG199" s="9"/>
      <c r="AH199" s="52"/>
      <c r="AI199" s="9"/>
      <c r="AJ199" s="9"/>
      <c r="AK199" s="52"/>
      <c r="AL199" s="9"/>
      <c r="AM199" s="9"/>
      <c r="AN199" s="52"/>
    </row>
    <row r="200" spans="1:40" ht="12.75" x14ac:dyDescent="0.35">
      <c r="A200" s="7"/>
      <c r="B200" s="7"/>
      <c r="C200" s="7"/>
      <c r="D200" s="7"/>
      <c r="E200" s="10"/>
      <c r="F200" s="9"/>
      <c r="G200" s="52"/>
      <c r="H200" s="9"/>
      <c r="I200" s="9"/>
      <c r="J200" s="52"/>
      <c r="K200" s="9"/>
      <c r="L200" s="9"/>
      <c r="M200" s="52"/>
      <c r="N200" s="9"/>
      <c r="O200" s="9"/>
      <c r="P200" s="52"/>
      <c r="Q200" s="9"/>
      <c r="R200" s="9"/>
      <c r="S200" s="52"/>
      <c r="T200" s="9"/>
      <c r="U200" s="9"/>
      <c r="V200" s="52"/>
      <c r="W200" s="9"/>
      <c r="X200" s="9"/>
      <c r="Y200" s="52"/>
      <c r="Z200" s="9"/>
      <c r="AA200" s="9"/>
      <c r="AB200" s="52"/>
      <c r="AC200" s="9"/>
      <c r="AD200" s="9"/>
      <c r="AE200" s="52"/>
      <c r="AF200" s="9"/>
      <c r="AG200" s="9"/>
      <c r="AH200" s="52"/>
      <c r="AI200" s="9"/>
      <c r="AJ200" s="9"/>
      <c r="AK200" s="52"/>
      <c r="AL200" s="9"/>
      <c r="AM200" s="9"/>
      <c r="AN200" s="52"/>
    </row>
    <row r="201" spans="1:40" ht="12.75" x14ac:dyDescent="0.35">
      <c r="A201" s="7"/>
      <c r="B201" s="7"/>
      <c r="C201" s="7"/>
      <c r="D201" s="7"/>
      <c r="E201" s="10"/>
      <c r="F201" s="9"/>
      <c r="G201" s="52"/>
      <c r="H201" s="9"/>
      <c r="I201" s="9"/>
      <c r="J201" s="52"/>
      <c r="K201" s="9"/>
      <c r="L201" s="9"/>
      <c r="M201" s="52"/>
      <c r="N201" s="9"/>
      <c r="O201" s="9"/>
      <c r="P201" s="52"/>
      <c r="Q201" s="9"/>
      <c r="R201" s="9"/>
      <c r="S201" s="52"/>
      <c r="T201" s="9"/>
      <c r="U201" s="9"/>
      <c r="V201" s="52"/>
      <c r="W201" s="9"/>
      <c r="X201" s="9"/>
      <c r="Y201" s="52"/>
      <c r="Z201" s="9"/>
      <c r="AA201" s="9"/>
      <c r="AB201" s="52"/>
      <c r="AC201" s="9"/>
      <c r="AD201" s="9"/>
      <c r="AE201" s="52"/>
      <c r="AF201" s="9"/>
      <c r="AG201" s="9"/>
      <c r="AH201" s="52"/>
      <c r="AI201" s="9"/>
      <c r="AJ201" s="9"/>
      <c r="AK201" s="52"/>
      <c r="AL201" s="9"/>
      <c r="AM201" s="9"/>
      <c r="AN201" s="52"/>
    </row>
    <row r="202" spans="1:40" ht="12.75" x14ac:dyDescent="0.35">
      <c r="A202" s="7"/>
      <c r="B202" s="7"/>
      <c r="C202" s="7"/>
      <c r="D202" s="7"/>
      <c r="E202" s="10"/>
      <c r="F202" s="9"/>
      <c r="G202" s="52"/>
      <c r="H202" s="9"/>
      <c r="I202" s="9"/>
      <c r="J202" s="52"/>
      <c r="K202" s="9"/>
      <c r="L202" s="9"/>
      <c r="M202" s="52"/>
      <c r="N202" s="9"/>
      <c r="O202" s="9"/>
      <c r="P202" s="52"/>
      <c r="Q202" s="9"/>
      <c r="R202" s="9"/>
      <c r="S202" s="52"/>
      <c r="T202" s="9"/>
      <c r="U202" s="9"/>
      <c r="V202" s="52"/>
      <c r="W202" s="9"/>
      <c r="X202" s="9"/>
      <c r="Y202" s="52"/>
      <c r="Z202" s="9"/>
      <c r="AA202" s="9"/>
      <c r="AB202" s="52"/>
      <c r="AC202" s="9"/>
      <c r="AD202" s="9"/>
      <c r="AE202" s="52"/>
      <c r="AF202" s="9"/>
      <c r="AG202" s="9"/>
      <c r="AH202" s="52"/>
      <c r="AI202" s="9"/>
      <c r="AJ202" s="9"/>
      <c r="AK202" s="52"/>
      <c r="AL202" s="9"/>
      <c r="AM202" s="9"/>
      <c r="AN202" s="52"/>
    </row>
    <row r="203" spans="1:40" ht="12.75" x14ac:dyDescent="0.35">
      <c r="A203" s="7"/>
      <c r="B203" s="7"/>
      <c r="C203" s="7"/>
      <c r="D203" s="7"/>
      <c r="E203" s="10"/>
      <c r="F203" s="9"/>
      <c r="G203" s="52"/>
      <c r="H203" s="9"/>
      <c r="I203" s="9"/>
      <c r="J203" s="52"/>
      <c r="K203" s="9"/>
      <c r="L203" s="9"/>
      <c r="M203" s="52"/>
      <c r="N203" s="9"/>
      <c r="O203" s="9"/>
      <c r="P203" s="52"/>
      <c r="Q203" s="9"/>
      <c r="R203" s="9"/>
      <c r="S203" s="52"/>
      <c r="T203" s="9"/>
      <c r="U203" s="9"/>
      <c r="V203" s="52"/>
      <c r="W203" s="9"/>
      <c r="X203" s="9"/>
      <c r="Y203" s="52"/>
      <c r="Z203" s="9"/>
      <c r="AA203" s="9"/>
      <c r="AB203" s="52"/>
      <c r="AC203" s="9"/>
      <c r="AD203" s="9"/>
      <c r="AE203" s="52"/>
      <c r="AF203" s="9"/>
      <c r="AG203" s="9"/>
      <c r="AH203" s="52"/>
      <c r="AI203" s="9"/>
      <c r="AJ203" s="9"/>
      <c r="AK203" s="52"/>
      <c r="AL203" s="9"/>
      <c r="AM203" s="9"/>
      <c r="AN203" s="52"/>
    </row>
    <row r="204" spans="1:40" ht="12.75" x14ac:dyDescent="0.35">
      <c r="A204" s="7"/>
      <c r="B204" s="7"/>
      <c r="C204" s="7"/>
      <c r="D204" s="7"/>
      <c r="E204" s="10"/>
      <c r="F204" s="9"/>
      <c r="G204" s="52"/>
      <c r="H204" s="9"/>
      <c r="I204" s="9"/>
      <c r="J204" s="52"/>
      <c r="K204" s="9"/>
      <c r="L204" s="9"/>
      <c r="M204" s="52"/>
      <c r="N204" s="9"/>
      <c r="O204" s="9"/>
      <c r="P204" s="52"/>
      <c r="Q204" s="9"/>
      <c r="R204" s="9"/>
      <c r="S204" s="52"/>
      <c r="T204" s="9"/>
      <c r="U204" s="9"/>
      <c r="V204" s="52"/>
      <c r="W204" s="9"/>
      <c r="X204" s="9"/>
      <c r="Y204" s="52"/>
      <c r="Z204" s="9"/>
      <c r="AA204" s="9"/>
      <c r="AB204" s="52"/>
      <c r="AC204" s="9"/>
      <c r="AD204" s="9"/>
      <c r="AE204" s="52"/>
      <c r="AF204" s="9"/>
      <c r="AG204" s="9"/>
      <c r="AH204" s="52"/>
      <c r="AI204" s="9"/>
      <c r="AJ204" s="9"/>
      <c r="AK204" s="52"/>
      <c r="AL204" s="9"/>
      <c r="AM204" s="9"/>
      <c r="AN204" s="52"/>
    </row>
    <row r="205" spans="1:40" ht="12.75" x14ac:dyDescent="0.35">
      <c r="A205" s="7"/>
      <c r="B205" s="7"/>
      <c r="C205" s="7"/>
      <c r="D205" s="7"/>
      <c r="E205" s="10"/>
      <c r="F205" s="9"/>
      <c r="G205" s="52"/>
      <c r="H205" s="9"/>
      <c r="I205" s="9"/>
      <c r="J205" s="52"/>
      <c r="K205" s="9"/>
      <c r="L205" s="9"/>
      <c r="M205" s="52"/>
      <c r="N205" s="9"/>
      <c r="O205" s="9"/>
      <c r="P205" s="52"/>
      <c r="Q205" s="9"/>
      <c r="R205" s="9"/>
      <c r="S205" s="52"/>
      <c r="T205" s="9"/>
      <c r="U205" s="9"/>
      <c r="V205" s="52"/>
      <c r="W205" s="9"/>
      <c r="X205" s="9"/>
      <c r="Y205" s="52"/>
      <c r="Z205" s="9"/>
      <c r="AA205" s="9"/>
      <c r="AB205" s="52"/>
      <c r="AC205" s="9"/>
      <c r="AD205" s="9"/>
      <c r="AE205" s="52"/>
      <c r="AF205" s="9"/>
      <c r="AG205" s="9"/>
      <c r="AH205" s="52"/>
      <c r="AI205" s="9"/>
      <c r="AJ205" s="9"/>
      <c r="AK205" s="52"/>
      <c r="AL205" s="9"/>
      <c r="AM205" s="9"/>
      <c r="AN205" s="52"/>
    </row>
    <row r="206" spans="1:40" ht="12.75" x14ac:dyDescent="0.35">
      <c r="A206" s="7"/>
      <c r="B206" s="7"/>
      <c r="C206" s="7"/>
      <c r="D206" s="7"/>
      <c r="E206" s="10"/>
      <c r="F206" s="9"/>
      <c r="G206" s="52"/>
      <c r="H206" s="9"/>
      <c r="I206" s="9"/>
      <c r="J206" s="52"/>
      <c r="K206" s="9"/>
      <c r="L206" s="9"/>
      <c r="M206" s="52"/>
      <c r="N206" s="9"/>
      <c r="O206" s="9"/>
      <c r="P206" s="52"/>
      <c r="Q206" s="9"/>
      <c r="R206" s="9"/>
      <c r="S206" s="52"/>
      <c r="T206" s="9"/>
      <c r="U206" s="9"/>
      <c r="V206" s="52"/>
      <c r="W206" s="9"/>
      <c r="X206" s="9"/>
      <c r="Y206" s="52"/>
      <c r="Z206" s="9"/>
      <c r="AA206" s="9"/>
      <c r="AB206" s="52"/>
      <c r="AC206" s="9"/>
      <c r="AD206" s="9"/>
      <c r="AE206" s="52"/>
      <c r="AF206" s="9"/>
      <c r="AG206" s="9"/>
      <c r="AH206" s="52"/>
      <c r="AI206" s="9"/>
      <c r="AJ206" s="9"/>
      <c r="AK206" s="52"/>
      <c r="AL206" s="9"/>
      <c r="AM206" s="9"/>
      <c r="AN206" s="52"/>
    </row>
    <row r="207" spans="1:40" ht="12.75" x14ac:dyDescent="0.35">
      <c r="A207" s="7"/>
      <c r="B207" s="7"/>
      <c r="C207" s="7"/>
      <c r="D207" s="7"/>
      <c r="E207" s="10"/>
      <c r="F207" s="9"/>
      <c r="G207" s="52"/>
      <c r="H207" s="9"/>
      <c r="I207" s="9"/>
      <c r="J207" s="52"/>
      <c r="K207" s="9"/>
      <c r="L207" s="9"/>
      <c r="M207" s="52"/>
      <c r="N207" s="9"/>
      <c r="O207" s="9"/>
      <c r="P207" s="52"/>
      <c r="Q207" s="9"/>
      <c r="R207" s="9"/>
      <c r="S207" s="52"/>
      <c r="T207" s="9"/>
      <c r="U207" s="9"/>
      <c r="V207" s="52"/>
      <c r="W207" s="9"/>
      <c r="X207" s="9"/>
      <c r="Y207" s="52"/>
      <c r="Z207" s="9"/>
      <c r="AA207" s="9"/>
      <c r="AB207" s="52"/>
      <c r="AC207" s="9"/>
      <c r="AD207" s="9"/>
      <c r="AE207" s="52"/>
      <c r="AF207" s="9"/>
      <c r="AG207" s="9"/>
      <c r="AH207" s="52"/>
      <c r="AI207" s="9"/>
      <c r="AJ207" s="9"/>
      <c r="AK207" s="52"/>
      <c r="AL207" s="9"/>
      <c r="AM207" s="9"/>
      <c r="AN207" s="52"/>
    </row>
    <row r="208" spans="1:40" ht="12.75" x14ac:dyDescent="0.35">
      <c r="A208" s="7"/>
      <c r="B208" s="7"/>
      <c r="C208" s="7"/>
      <c r="D208" s="7"/>
      <c r="E208" s="10"/>
      <c r="F208" s="9"/>
      <c r="G208" s="52"/>
      <c r="H208" s="9"/>
      <c r="I208" s="9"/>
      <c r="J208" s="52"/>
      <c r="K208" s="9"/>
      <c r="L208" s="9"/>
      <c r="M208" s="52"/>
      <c r="N208" s="9"/>
      <c r="O208" s="9"/>
      <c r="P208" s="52"/>
      <c r="Q208" s="9"/>
      <c r="R208" s="9"/>
      <c r="S208" s="52"/>
      <c r="T208" s="9"/>
      <c r="U208" s="9"/>
      <c r="V208" s="52"/>
      <c r="W208" s="9"/>
      <c r="X208" s="9"/>
      <c r="Y208" s="52"/>
      <c r="Z208" s="9"/>
      <c r="AA208" s="9"/>
      <c r="AB208" s="52"/>
      <c r="AC208" s="9"/>
      <c r="AD208" s="9"/>
      <c r="AE208" s="52"/>
      <c r="AF208" s="9"/>
      <c r="AG208" s="9"/>
      <c r="AH208" s="52"/>
      <c r="AI208" s="9"/>
      <c r="AJ208" s="9"/>
      <c r="AK208" s="52"/>
      <c r="AL208" s="9"/>
      <c r="AM208" s="9"/>
      <c r="AN208" s="52"/>
    </row>
    <row r="209" spans="1:40" ht="12.75" x14ac:dyDescent="0.35">
      <c r="A209" s="7"/>
      <c r="B209" s="7"/>
      <c r="C209" s="7"/>
      <c r="D209" s="7"/>
      <c r="E209" s="10"/>
      <c r="F209" s="9"/>
      <c r="G209" s="52"/>
      <c r="H209" s="9"/>
      <c r="I209" s="9"/>
      <c r="J209" s="52"/>
      <c r="K209" s="9"/>
      <c r="L209" s="9"/>
      <c r="M209" s="52"/>
      <c r="N209" s="9"/>
      <c r="O209" s="9"/>
      <c r="P209" s="52"/>
      <c r="Q209" s="9"/>
      <c r="R209" s="9"/>
      <c r="S209" s="52"/>
      <c r="T209" s="9"/>
      <c r="U209" s="9"/>
      <c r="V209" s="52"/>
      <c r="W209" s="9"/>
      <c r="X209" s="9"/>
      <c r="Y209" s="52"/>
      <c r="Z209" s="9"/>
      <c r="AA209" s="9"/>
      <c r="AB209" s="52"/>
      <c r="AC209" s="9"/>
      <c r="AD209" s="9"/>
      <c r="AE209" s="52"/>
      <c r="AF209" s="9"/>
      <c r="AG209" s="9"/>
      <c r="AH209" s="52"/>
      <c r="AI209" s="9"/>
      <c r="AJ209" s="9"/>
      <c r="AK209" s="52"/>
      <c r="AL209" s="9"/>
      <c r="AM209" s="9"/>
      <c r="AN209" s="52"/>
    </row>
    <row r="210" spans="1:40" ht="12.75" x14ac:dyDescent="0.35">
      <c r="A210" s="9"/>
      <c r="B210" s="9"/>
      <c r="C210" s="9"/>
      <c r="D210" s="9"/>
      <c r="E210" s="9"/>
      <c r="F210" s="9"/>
      <c r="G210" s="52"/>
      <c r="H210" s="9"/>
      <c r="I210" s="9"/>
      <c r="J210" s="52"/>
      <c r="K210" s="9"/>
      <c r="L210" s="9"/>
      <c r="M210" s="52"/>
      <c r="N210" s="9"/>
      <c r="O210" s="9"/>
      <c r="P210" s="52"/>
      <c r="Q210" s="9"/>
      <c r="R210" s="9"/>
      <c r="S210" s="52"/>
      <c r="T210" s="9"/>
      <c r="U210" s="9"/>
      <c r="V210" s="52"/>
      <c r="W210" s="9"/>
      <c r="X210" s="9"/>
      <c r="Y210" s="52"/>
      <c r="Z210" s="9"/>
      <c r="AA210" s="9"/>
      <c r="AB210" s="52"/>
      <c r="AC210" s="9"/>
      <c r="AD210" s="9"/>
      <c r="AE210" s="52"/>
      <c r="AF210" s="9"/>
      <c r="AG210" s="9"/>
      <c r="AH210" s="52"/>
      <c r="AI210" s="9"/>
      <c r="AJ210" s="9"/>
      <c r="AK210" s="52"/>
      <c r="AL210" s="9"/>
      <c r="AM210" s="9"/>
      <c r="AN210" s="52"/>
    </row>
    <row r="211" spans="1:40" ht="12.75" x14ac:dyDescent="0.35">
      <c r="A211" s="9"/>
      <c r="B211" s="9"/>
      <c r="C211" s="9"/>
      <c r="D211" s="9"/>
      <c r="E211" s="9"/>
      <c r="F211" s="9"/>
      <c r="G211" s="52"/>
      <c r="H211" s="9"/>
      <c r="I211" s="9"/>
      <c r="J211" s="52"/>
      <c r="K211" s="9"/>
      <c r="L211" s="9"/>
      <c r="M211" s="52"/>
      <c r="N211" s="9"/>
      <c r="O211" s="9"/>
      <c r="P211" s="52"/>
      <c r="Q211" s="9"/>
      <c r="R211" s="9"/>
      <c r="S211" s="52"/>
      <c r="T211" s="9"/>
      <c r="U211" s="9"/>
      <c r="V211" s="52"/>
      <c r="W211" s="9"/>
      <c r="X211" s="9"/>
      <c r="Y211" s="52"/>
      <c r="Z211" s="9"/>
      <c r="AA211" s="9"/>
      <c r="AB211" s="52"/>
      <c r="AC211" s="9"/>
      <c r="AD211" s="9"/>
      <c r="AE211" s="52"/>
      <c r="AF211" s="9"/>
      <c r="AG211" s="9"/>
      <c r="AH211" s="52"/>
      <c r="AI211" s="9"/>
      <c r="AJ211" s="9"/>
      <c r="AK211" s="52"/>
      <c r="AL211" s="9"/>
      <c r="AM211" s="9"/>
      <c r="AN211" s="52"/>
    </row>
    <row r="212" spans="1:40" ht="12.75" x14ac:dyDescent="0.35">
      <c r="A212" s="9"/>
      <c r="B212" s="9"/>
      <c r="C212" s="9"/>
      <c r="D212" s="9"/>
      <c r="E212" s="9"/>
      <c r="F212" s="9"/>
      <c r="G212" s="52"/>
      <c r="H212" s="9"/>
      <c r="I212" s="9"/>
      <c r="J212" s="52"/>
      <c r="K212" s="9"/>
      <c r="L212" s="9"/>
      <c r="M212" s="52"/>
      <c r="N212" s="9"/>
      <c r="O212" s="9"/>
      <c r="P212" s="52"/>
      <c r="Q212" s="9"/>
      <c r="R212" s="9"/>
      <c r="S212" s="52"/>
      <c r="T212" s="9"/>
      <c r="U212" s="9"/>
      <c r="V212" s="52"/>
      <c r="W212" s="9"/>
      <c r="X212" s="9"/>
      <c r="Y212" s="52"/>
      <c r="Z212" s="9"/>
      <c r="AA212" s="9"/>
      <c r="AB212" s="52"/>
      <c r="AC212" s="9"/>
      <c r="AD212" s="9"/>
      <c r="AE212" s="52"/>
      <c r="AF212" s="9"/>
      <c r="AG212" s="9"/>
      <c r="AH212" s="52"/>
      <c r="AI212" s="9"/>
      <c r="AJ212" s="9"/>
      <c r="AK212" s="52"/>
      <c r="AL212" s="9"/>
      <c r="AM212" s="9"/>
      <c r="AN212" s="52"/>
    </row>
    <row r="213" spans="1:40" ht="12.75" x14ac:dyDescent="0.35">
      <c r="A213" s="9"/>
      <c r="B213" s="9"/>
      <c r="C213" s="9"/>
      <c r="D213" s="9"/>
      <c r="E213" s="9"/>
      <c r="F213" s="9"/>
      <c r="G213" s="52"/>
      <c r="H213" s="9"/>
      <c r="I213" s="9"/>
      <c r="J213" s="52"/>
      <c r="K213" s="9"/>
      <c r="L213" s="9"/>
      <c r="M213" s="52"/>
      <c r="N213" s="9"/>
      <c r="O213" s="9"/>
      <c r="P213" s="52"/>
      <c r="Q213" s="9"/>
      <c r="R213" s="9"/>
      <c r="S213" s="52"/>
      <c r="T213" s="9"/>
      <c r="U213" s="9"/>
      <c r="V213" s="52"/>
      <c r="W213" s="9"/>
      <c r="X213" s="9"/>
      <c r="Y213" s="52"/>
      <c r="Z213" s="9"/>
      <c r="AA213" s="9"/>
      <c r="AB213" s="52"/>
      <c r="AC213" s="9"/>
      <c r="AD213" s="9"/>
      <c r="AE213" s="52"/>
      <c r="AF213" s="9"/>
      <c r="AG213" s="9"/>
      <c r="AH213" s="52"/>
      <c r="AI213" s="9"/>
      <c r="AJ213" s="9"/>
      <c r="AK213" s="52"/>
      <c r="AL213" s="9"/>
      <c r="AM213" s="9"/>
      <c r="AN213" s="52"/>
    </row>
    <row r="214" spans="1:40" ht="12.75" x14ac:dyDescent="0.35">
      <c r="A214" s="9"/>
      <c r="B214" s="9"/>
      <c r="C214" s="9"/>
      <c r="D214" s="9"/>
      <c r="E214" s="9"/>
      <c r="F214" s="9"/>
      <c r="G214" s="52"/>
      <c r="H214" s="9"/>
      <c r="I214" s="9"/>
      <c r="J214" s="52"/>
      <c r="K214" s="9"/>
      <c r="L214" s="9"/>
      <c r="M214" s="52"/>
      <c r="N214" s="9"/>
      <c r="O214" s="9"/>
      <c r="P214" s="52"/>
      <c r="Q214" s="9"/>
      <c r="R214" s="9"/>
      <c r="S214" s="52"/>
      <c r="T214" s="9"/>
      <c r="U214" s="9"/>
      <c r="V214" s="52"/>
      <c r="W214" s="9"/>
      <c r="X214" s="9"/>
      <c r="Y214" s="52"/>
      <c r="Z214" s="9"/>
      <c r="AA214" s="9"/>
      <c r="AB214" s="52"/>
      <c r="AC214" s="9"/>
      <c r="AD214" s="9"/>
      <c r="AE214" s="52"/>
      <c r="AF214" s="9"/>
      <c r="AG214" s="9"/>
      <c r="AH214" s="52"/>
      <c r="AI214" s="9"/>
      <c r="AJ214" s="9"/>
      <c r="AK214" s="52"/>
      <c r="AL214" s="9"/>
      <c r="AM214" s="9"/>
      <c r="AN214" s="52"/>
    </row>
    <row r="215" spans="1:40" ht="12.75" x14ac:dyDescent="0.35">
      <c r="A215" s="9"/>
      <c r="B215" s="9"/>
      <c r="C215" s="9"/>
      <c r="D215" s="9"/>
      <c r="E215" s="9"/>
      <c r="F215" s="9"/>
      <c r="G215" s="52"/>
      <c r="H215" s="9"/>
      <c r="I215" s="9"/>
      <c r="J215" s="52"/>
      <c r="K215" s="9"/>
      <c r="L215" s="9"/>
      <c r="M215" s="52"/>
      <c r="N215" s="9"/>
      <c r="O215" s="9"/>
      <c r="P215" s="52"/>
      <c r="Q215" s="9"/>
      <c r="R215" s="9"/>
      <c r="S215" s="52"/>
      <c r="T215" s="9"/>
      <c r="U215" s="9"/>
      <c r="V215" s="52"/>
      <c r="W215" s="9"/>
      <c r="X215" s="9"/>
      <c r="Y215" s="52"/>
      <c r="Z215" s="9"/>
      <c r="AA215" s="9"/>
      <c r="AB215" s="52"/>
      <c r="AC215" s="9"/>
      <c r="AD215" s="9"/>
      <c r="AE215" s="52"/>
      <c r="AF215" s="9"/>
      <c r="AG215" s="9"/>
      <c r="AH215" s="52"/>
      <c r="AI215" s="9"/>
      <c r="AJ215" s="9"/>
      <c r="AK215" s="52"/>
      <c r="AL215" s="9"/>
      <c r="AM215" s="9"/>
      <c r="AN215" s="52"/>
    </row>
    <row r="216" spans="1:40" ht="12.75" x14ac:dyDescent="0.35">
      <c r="A216" s="9"/>
      <c r="B216" s="9"/>
      <c r="C216" s="9"/>
      <c r="D216" s="9"/>
      <c r="E216" s="9"/>
      <c r="F216" s="9"/>
      <c r="G216" s="52"/>
      <c r="H216" s="9"/>
      <c r="I216" s="9"/>
      <c r="J216" s="52"/>
      <c r="K216" s="9"/>
      <c r="L216" s="9"/>
      <c r="M216" s="52"/>
      <c r="N216" s="9"/>
      <c r="O216" s="9"/>
      <c r="P216" s="52"/>
      <c r="Q216" s="9"/>
      <c r="R216" s="9"/>
      <c r="S216" s="52"/>
      <c r="T216" s="9"/>
      <c r="U216" s="9"/>
      <c r="V216" s="52"/>
      <c r="W216" s="9"/>
      <c r="X216" s="9"/>
      <c r="Y216" s="52"/>
      <c r="Z216" s="9"/>
      <c r="AA216" s="9"/>
      <c r="AB216" s="52"/>
      <c r="AC216" s="9"/>
      <c r="AD216" s="9"/>
      <c r="AE216" s="52"/>
      <c r="AF216" s="9"/>
      <c r="AG216" s="9"/>
      <c r="AH216" s="52"/>
      <c r="AI216" s="9"/>
      <c r="AJ216" s="9"/>
      <c r="AK216" s="52"/>
      <c r="AL216" s="9"/>
      <c r="AM216" s="9"/>
      <c r="AN216" s="52"/>
    </row>
    <row r="217" spans="1:40" ht="12.75" x14ac:dyDescent="0.35">
      <c r="A217" s="9"/>
      <c r="B217" s="9"/>
      <c r="C217" s="9"/>
      <c r="D217" s="9"/>
      <c r="E217" s="9"/>
      <c r="F217" s="9"/>
      <c r="G217" s="52"/>
      <c r="H217" s="9"/>
      <c r="I217" s="9"/>
      <c r="J217" s="52"/>
      <c r="K217" s="9"/>
      <c r="L217" s="9"/>
      <c r="M217" s="52"/>
      <c r="N217" s="9"/>
      <c r="O217" s="9"/>
      <c r="P217" s="52"/>
      <c r="Q217" s="9"/>
      <c r="R217" s="9"/>
      <c r="S217" s="52"/>
      <c r="T217" s="9"/>
      <c r="U217" s="9"/>
      <c r="V217" s="52"/>
      <c r="W217" s="9"/>
      <c r="X217" s="9"/>
      <c r="Y217" s="52"/>
      <c r="Z217" s="9"/>
      <c r="AA217" s="9"/>
      <c r="AB217" s="52"/>
      <c r="AC217" s="9"/>
      <c r="AD217" s="9"/>
      <c r="AE217" s="52"/>
      <c r="AF217" s="9"/>
      <c r="AG217" s="9"/>
      <c r="AH217" s="52"/>
      <c r="AI217" s="9"/>
      <c r="AJ217" s="9"/>
      <c r="AK217" s="52"/>
      <c r="AL217" s="9"/>
      <c r="AM217" s="9"/>
      <c r="AN217" s="52"/>
    </row>
    <row r="218" spans="1:40" ht="12.75" x14ac:dyDescent="0.35">
      <c r="A218" s="9"/>
      <c r="B218" s="9"/>
      <c r="C218" s="9"/>
      <c r="D218" s="9"/>
      <c r="E218" s="9"/>
      <c r="F218" s="9"/>
      <c r="G218" s="52"/>
      <c r="H218" s="9"/>
      <c r="I218" s="9"/>
      <c r="J218" s="52"/>
      <c r="K218" s="9"/>
      <c r="L218" s="9"/>
      <c r="M218" s="52"/>
      <c r="N218" s="9"/>
      <c r="O218" s="9"/>
      <c r="P218" s="52"/>
      <c r="Q218" s="9"/>
      <c r="R218" s="9"/>
      <c r="S218" s="52"/>
      <c r="T218" s="9"/>
      <c r="U218" s="9"/>
      <c r="V218" s="52"/>
      <c r="W218" s="9"/>
      <c r="X218" s="9"/>
      <c r="Y218" s="52"/>
      <c r="Z218" s="9"/>
      <c r="AA218" s="9"/>
      <c r="AB218" s="52"/>
      <c r="AC218" s="9"/>
      <c r="AD218" s="9"/>
      <c r="AE218" s="52"/>
      <c r="AF218" s="9"/>
      <c r="AG218" s="9"/>
      <c r="AH218" s="52"/>
      <c r="AI218" s="9"/>
      <c r="AJ218" s="9"/>
      <c r="AK218" s="52"/>
      <c r="AL218" s="9"/>
      <c r="AM218" s="9"/>
      <c r="AN218" s="52"/>
    </row>
    <row r="219" spans="1:40" ht="12.75" x14ac:dyDescent="0.35">
      <c r="A219" s="9"/>
      <c r="B219" s="9"/>
      <c r="C219" s="9"/>
      <c r="D219" s="9"/>
      <c r="E219" s="9"/>
      <c r="F219" s="9"/>
      <c r="G219" s="52"/>
      <c r="H219" s="9"/>
      <c r="I219" s="9"/>
      <c r="J219" s="52"/>
      <c r="K219" s="9"/>
      <c r="L219" s="9"/>
      <c r="M219" s="52"/>
      <c r="N219" s="9"/>
      <c r="O219" s="9"/>
      <c r="P219" s="52"/>
      <c r="Q219" s="9"/>
      <c r="R219" s="9"/>
      <c r="S219" s="52"/>
      <c r="T219" s="9"/>
      <c r="U219" s="9"/>
      <c r="V219" s="52"/>
      <c r="W219" s="9"/>
      <c r="X219" s="9"/>
      <c r="Y219" s="52"/>
      <c r="Z219" s="9"/>
      <c r="AA219" s="9"/>
      <c r="AB219" s="52"/>
      <c r="AC219" s="9"/>
      <c r="AD219" s="9"/>
      <c r="AE219" s="52"/>
      <c r="AF219" s="9"/>
      <c r="AG219" s="9"/>
      <c r="AH219" s="52"/>
      <c r="AI219" s="9"/>
      <c r="AJ219" s="9"/>
      <c r="AK219" s="52"/>
      <c r="AL219" s="9"/>
      <c r="AM219" s="9"/>
      <c r="AN219" s="52"/>
    </row>
    <row r="220" spans="1:40" ht="12.75" x14ac:dyDescent="0.35">
      <c r="A220" s="9"/>
      <c r="B220" s="9"/>
      <c r="C220" s="9"/>
      <c r="D220" s="9"/>
      <c r="E220" s="9"/>
      <c r="F220" s="9"/>
      <c r="G220" s="52"/>
      <c r="H220" s="9"/>
      <c r="I220" s="9"/>
      <c r="J220" s="52"/>
      <c r="K220" s="9"/>
      <c r="L220" s="9"/>
      <c r="M220" s="52"/>
      <c r="N220" s="9"/>
      <c r="O220" s="9"/>
      <c r="P220" s="52"/>
      <c r="Q220" s="9"/>
      <c r="R220" s="9"/>
      <c r="S220" s="52"/>
      <c r="T220" s="9"/>
      <c r="U220" s="9"/>
      <c r="V220" s="52"/>
      <c r="W220" s="9"/>
      <c r="X220" s="9"/>
      <c r="Y220" s="52"/>
      <c r="Z220" s="9"/>
      <c r="AA220" s="9"/>
      <c r="AB220" s="52"/>
      <c r="AC220" s="9"/>
      <c r="AD220" s="9"/>
      <c r="AE220" s="52"/>
      <c r="AF220" s="9"/>
      <c r="AG220" s="9"/>
      <c r="AH220" s="52"/>
      <c r="AI220" s="9"/>
      <c r="AJ220" s="9"/>
      <c r="AK220" s="52"/>
      <c r="AL220" s="9"/>
      <c r="AM220" s="9"/>
      <c r="AN220" s="52"/>
    </row>
    <row r="221" spans="1:40" ht="12.75" x14ac:dyDescent="0.35">
      <c r="A221" s="9"/>
      <c r="B221" s="9"/>
      <c r="C221" s="9"/>
      <c r="D221" s="9"/>
      <c r="E221" s="9"/>
      <c r="F221" s="9"/>
      <c r="G221" s="52"/>
      <c r="H221" s="9"/>
      <c r="I221" s="9"/>
      <c r="J221" s="52"/>
      <c r="K221" s="9"/>
      <c r="L221" s="9"/>
      <c r="M221" s="52"/>
      <c r="N221" s="9"/>
      <c r="O221" s="9"/>
      <c r="P221" s="52"/>
      <c r="Q221" s="9"/>
      <c r="R221" s="9"/>
      <c r="S221" s="52"/>
      <c r="T221" s="9"/>
      <c r="U221" s="9"/>
      <c r="V221" s="52"/>
      <c r="W221" s="9"/>
      <c r="X221" s="9"/>
      <c r="Y221" s="52"/>
      <c r="Z221" s="9"/>
      <c r="AA221" s="9"/>
      <c r="AB221" s="52"/>
      <c r="AC221" s="9"/>
      <c r="AD221" s="9"/>
      <c r="AE221" s="52"/>
      <c r="AF221" s="9"/>
      <c r="AG221" s="9"/>
      <c r="AH221" s="52"/>
      <c r="AI221" s="9"/>
      <c r="AJ221" s="9"/>
      <c r="AK221" s="52"/>
      <c r="AL221" s="9"/>
      <c r="AM221" s="9"/>
      <c r="AN221" s="52"/>
    </row>
    <row r="222" spans="1:40" ht="12.75" x14ac:dyDescent="0.35">
      <c r="A222" s="9"/>
      <c r="B222" s="9"/>
      <c r="C222" s="9"/>
      <c r="D222" s="9"/>
      <c r="E222" s="9"/>
      <c r="F222" s="9"/>
      <c r="G222" s="52"/>
      <c r="H222" s="9"/>
      <c r="I222" s="9"/>
      <c r="J222" s="52"/>
      <c r="K222" s="9"/>
      <c r="L222" s="9"/>
      <c r="M222" s="52"/>
      <c r="N222" s="9"/>
      <c r="O222" s="9"/>
      <c r="P222" s="52"/>
      <c r="Q222" s="9"/>
      <c r="R222" s="9"/>
      <c r="S222" s="52"/>
      <c r="T222" s="9"/>
      <c r="U222" s="9"/>
      <c r="V222" s="52"/>
      <c r="W222" s="9"/>
      <c r="X222" s="9"/>
      <c r="Y222" s="52"/>
      <c r="Z222" s="9"/>
      <c r="AA222" s="9"/>
      <c r="AB222" s="52"/>
      <c r="AC222" s="9"/>
      <c r="AD222" s="9"/>
      <c r="AE222" s="52"/>
      <c r="AF222" s="9"/>
      <c r="AG222" s="9"/>
      <c r="AH222" s="52"/>
      <c r="AI222" s="9"/>
      <c r="AJ222" s="9"/>
      <c r="AK222" s="52"/>
      <c r="AL222" s="9"/>
      <c r="AM222" s="9"/>
      <c r="AN222" s="52"/>
    </row>
    <row r="223" spans="1:40" ht="12.75" x14ac:dyDescent="0.35">
      <c r="A223" s="9"/>
      <c r="B223" s="9"/>
      <c r="C223" s="9"/>
      <c r="D223" s="9"/>
      <c r="E223" s="9"/>
      <c r="F223" s="9"/>
      <c r="G223" s="52"/>
      <c r="H223" s="9"/>
      <c r="I223" s="9"/>
      <c r="J223" s="52"/>
      <c r="K223" s="9"/>
      <c r="L223" s="9"/>
      <c r="M223" s="52"/>
      <c r="N223" s="9"/>
      <c r="O223" s="9"/>
      <c r="P223" s="52"/>
      <c r="Q223" s="9"/>
      <c r="R223" s="9"/>
      <c r="S223" s="52"/>
      <c r="T223" s="9"/>
      <c r="U223" s="9"/>
      <c r="V223" s="52"/>
      <c r="W223" s="9"/>
      <c r="X223" s="9"/>
      <c r="Y223" s="52"/>
      <c r="Z223" s="9"/>
      <c r="AA223" s="9"/>
      <c r="AB223" s="52"/>
      <c r="AC223" s="9"/>
      <c r="AD223" s="9"/>
      <c r="AE223" s="52"/>
      <c r="AF223" s="9"/>
      <c r="AG223" s="9"/>
      <c r="AH223" s="52"/>
      <c r="AI223" s="9"/>
      <c r="AJ223" s="9"/>
      <c r="AK223" s="52"/>
      <c r="AL223" s="9"/>
      <c r="AM223" s="9"/>
      <c r="AN223" s="52"/>
    </row>
    <row r="224" spans="1:40" ht="12.75" x14ac:dyDescent="0.35">
      <c r="A224" s="9"/>
      <c r="B224" s="9"/>
      <c r="C224" s="9"/>
      <c r="D224" s="9"/>
      <c r="E224" s="9"/>
      <c r="F224" s="9"/>
      <c r="G224" s="52"/>
      <c r="H224" s="9"/>
      <c r="I224" s="9"/>
      <c r="J224" s="52"/>
      <c r="K224" s="9"/>
      <c r="L224" s="9"/>
      <c r="M224" s="52"/>
      <c r="N224" s="9"/>
      <c r="O224" s="9"/>
      <c r="P224" s="52"/>
      <c r="Q224" s="9"/>
      <c r="R224" s="9"/>
      <c r="S224" s="52"/>
      <c r="T224" s="9"/>
      <c r="U224" s="9"/>
      <c r="V224" s="52"/>
      <c r="W224" s="9"/>
      <c r="X224" s="9"/>
      <c r="Y224" s="52"/>
      <c r="Z224" s="9"/>
      <c r="AA224" s="9"/>
      <c r="AB224" s="52"/>
      <c r="AC224" s="9"/>
      <c r="AD224" s="9"/>
      <c r="AE224" s="52"/>
      <c r="AF224" s="9"/>
      <c r="AG224" s="9"/>
      <c r="AH224" s="52"/>
      <c r="AI224" s="9"/>
      <c r="AJ224" s="9"/>
      <c r="AK224" s="52"/>
      <c r="AL224" s="9"/>
      <c r="AM224" s="9"/>
      <c r="AN224" s="52"/>
    </row>
    <row r="225" spans="1:40" ht="12.75" x14ac:dyDescent="0.35">
      <c r="A225" s="9"/>
      <c r="B225" s="9"/>
      <c r="C225" s="9"/>
      <c r="D225" s="9"/>
      <c r="E225" s="9"/>
      <c r="F225" s="9"/>
      <c r="G225" s="52"/>
      <c r="H225" s="9"/>
      <c r="I225" s="9"/>
      <c r="J225" s="52"/>
      <c r="K225" s="9"/>
      <c r="L225" s="9"/>
      <c r="M225" s="52"/>
      <c r="N225" s="9"/>
      <c r="O225" s="9"/>
      <c r="P225" s="52"/>
      <c r="Q225" s="9"/>
      <c r="R225" s="9"/>
      <c r="S225" s="52"/>
      <c r="T225" s="9"/>
      <c r="U225" s="9"/>
      <c r="V225" s="52"/>
      <c r="W225" s="9"/>
      <c r="X225" s="9"/>
      <c r="Y225" s="52"/>
      <c r="Z225" s="9"/>
      <c r="AA225" s="9"/>
      <c r="AB225" s="52"/>
      <c r="AC225" s="9"/>
      <c r="AD225" s="9"/>
      <c r="AE225" s="52"/>
      <c r="AF225" s="9"/>
      <c r="AG225" s="9"/>
      <c r="AH225" s="52"/>
      <c r="AI225" s="9"/>
      <c r="AJ225" s="9"/>
      <c r="AK225" s="52"/>
      <c r="AL225" s="9"/>
      <c r="AM225" s="9"/>
      <c r="AN225" s="52"/>
    </row>
    <row r="226" spans="1:40" ht="12.75" x14ac:dyDescent="0.35">
      <c r="A226" s="9"/>
      <c r="B226" s="9"/>
      <c r="C226" s="9"/>
      <c r="D226" s="9"/>
      <c r="E226" s="9"/>
      <c r="F226" s="9"/>
      <c r="G226" s="52"/>
      <c r="H226" s="9"/>
      <c r="I226" s="9"/>
      <c r="J226" s="52"/>
      <c r="K226" s="9"/>
      <c r="L226" s="9"/>
      <c r="M226" s="52"/>
      <c r="N226" s="9"/>
      <c r="O226" s="9"/>
      <c r="P226" s="52"/>
      <c r="Q226" s="9"/>
      <c r="R226" s="9"/>
      <c r="S226" s="52"/>
      <c r="T226" s="9"/>
      <c r="U226" s="9"/>
      <c r="V226" s="52"/>
      <c r="W226" s="9"/>
      <c r="X226" s="9"/>
      <c r="Y226" s="52"/>
      <c r="Z226" s="9"/>
      <c r="AA226" s="9"/>
      <c r="AB226" s="52"/>
      <c r="AC226" s="9"/>
      <c r="AD226" s="9"/>
      <c r="AE226" s="52"/>
      <c r="AF226" s="9"/>
      <c r="AG226" s="9"/>
      <c r="AH226" s="52"/>
      <c r="AI226" s="9"/>
      <c r="AJ226" s="9"/>
      <c r="AK226" s="52"/>
      <c r="AL226" s="9"/>
      <c r="AM226" s="9"/>
      <c r="AN226" s="52"/>
    </row>
    <row r="227" spans="1:40" ht="12.75" x14ac:dyDescent="0.35">
      <c r="A227" s="9"/>
      <c r="B227" s="9"/>
      <c r="C227" s="9"/>
      <c r="D227" s="9"/>
      <c r="E227" s="9"/>
      <c r="F227" s="9"/>
      <c r="G227" s="52"/>
      <c r="H227" s="9"/>
      <c r="I227" s="9"/>
      <c r="J227" s="52"/>
      <c r="K227" s="9"/>
      <c r="L227" s="9"/>
      <c r="M227" s="52"/>
      <c r="N227" s="9"/>
      <c r="O227" s="9"/>
      <c r="P227" s="52"/>
      <c r="Q227" s="9"/>
      <c r="R227" s="9"/>
      <c r="S227" s="52"/>
      <c r="T227" s="9"/>
      <c r="U227" s="9"/>
      <c r="V227" s="52"/>
      <c r="W227" s="9"/>
      <c r="X227" s="9"/>
      <c r="Y227" s="52"/>
      <c r="Z227" s="9"/>
      <c r="AA227" s="9"/>
      <c r="AB227" s="52"/>
      <c r="AC227" s="9"/>
      <c r="AD227" s="9"/>
      <c r="AE227" s="52"/>
      <c r="AF227" s="9"/>
      <c r="AG227" s="9"/>
      <c r="AH227" s="52"/>
      <c r="AI227" s="9"/>
      <c r="AJ227" s="9"/>
      <c r="AK227" s="52"/>
      <c r="AL227" s="9"/>
      <c r="AM227" s="9"/>
      <c r="AN227" s="52"/>
    </row>
    <row r="228" spans="1:40" ht="12.75" x14ac:dyDescent="0.35">
      <c r="A228" s="9"/>
      <c r="B228" s="9"/>
      <c r="C228" s="9"/>
      <c r="D228" s="9"/>
      <c r="E228" s="9"/>
      <c r="F228" s="9"/>
      <c r="G228" s="52"/>
      <c r="H228" s="9"/>
      <c r="I228" s="9"/>
      <c r="J228" s="52"/>
      <c r="K228" s="9"/>
      <c r="L228" s="9"/>
      <c r="M228" s="52"/>
      <c r="N228" s="9"/>
      <c r="O228" s="9"/>
      <c r="P228" s="52"/>
      <c r="Q228" s="9"/>
      <c r="R228" s="9"/>
      <c r="S228" s="52"/>
      <c r="T228" s="9"/>
      <c r="U228" s="9"/>
      <c r="V228" s="52"/>
      <c r="W228" s="9"/>
      <c r="X228" s="9"/>
      <c r="Y228" s="52"/>
      <c r="Z228" s="9"/>
      <c r="AA228" s="9"/>
      <c r="AB228" s="52"/>
      <c r="AC228" s="9"/>
      <c r="AD228" s="9"/>
      <c r="AE228" s="52"/>
      <c r="AF228" s="9"/>
      <c r="AG228" s="9"/>
      <c r="AH228" s="52"/>
      <c r="AI228" s="9"/>
      <c r="AJ228" s="9"/>
      <c r="AK228" s="52"/>
      <c r="AL228" s="9"/>
      <c r="AM228" s="9"/>
      <c r="AN228" s="52"/>
    </row>
    <row r="229" spans="1:40" ht="12.75" x14ac:dyDescent="0.35">
      <c r="A229" s="9"/>
      <c r="B229" s="9"/>
      <c r="C229" s="9"/>
      <c r="D229" s="9"/>
      <c r="E229" s="9"/>
      <c r="F229" s="9"/>
      <c r="G229" s="52"/>
      <c r="H229" s="9"/>
      <c r="I229" s="9"/>
      <c r="J229" s="52"/>
      <c r="K229" s="9"/>
      <c r="L229" s="9"/>
      <c r="M229" s="52"/>
      <c r="N229" s="9"/>
      <c r="O229" s="9"/>
      <c r="P229" s="52"/>
      <c r="Q229" s="9"/>
      <c r="R229" s="9"/>
      <c r="S229" s="52"/>
      <c r="T229" s="9"/>
      <c r="U229" s="9"/>
      <c r="V229" s="52"/>
      <c r="W229" s="9"/>
      <c r="X229" s="9"/>
      <c r="Y229" s="52"/>
      <c r="Z229" s="9"/>
      <c r="AA229" s="9"/>
      <c r="AB229" s="52"/>
      <c r="AC229" s="9"/>
      <c r="AD229" s="9"/>
      <c r="AE229" s="52"/>
      <c r="AF229" s="9"/>
      <c r="AG229" s="9"/>
      <c r="AH229" s="52"/>
      <c r="AI229" s="9"/>
      <c r="AJ229" s="9"/>
      <c r="AK229" s="52"/>
      <c r="AL229" s="9"/>
      <c r="AM229" s="9"/>
      <c r="AN229" s="52"/>
    </row>
    <row r="230" spans="1:40" ht="12.75" x14ac:dyDescent="0.35">
      <c r="A230" s="9"/>
      <c r="B230" s="9"/>
      <c r="C230" s="9"/>
      <c r="D230" s="9"/>
      <c r="E230" s="9"/>
      <c r="F230" s="9"/>
      <c r="G230" s="52"/>
      <c r="H230" s="9"/>
      <c r="I230" s="9"/>
      <c r="J230" s="52"/>
      <c r="K230" s="9"/>
      <c r="L230" s="9"/>
      <c r="M230" s="52"/>
      <c r="N230" s="9"/>
      <c r="O230" s="9"/>
      <c r="P230" s="52"/>
      <c r="Q230" s="9"/>
      <c r="R230" s="9"/>
      <c r="S230" s="52"/>
      <c r="T230" s="9"/>
      <c r="U230" s="9"/>
      <c r="V230" s="52"/>
      <c r="W230" s="9"/>
      <c r="X230" s="9"/>
      <c r="Y230" s="52"/>
      <c r="Z230" s="9"/>
      <c r="AA230" s="9"/>
      <c r="AB230" s="52"/>
      <c r="AC230" s="9"/>
      <c r="AD230" s="9"/>
      <c r="AE230" s="52"/>
      <c r="AF230" s="9"/>
      <c r="AG230" s="9"/>
      <c r="AH230" s="52"/>
      <c r="AI230" s="9"/>
      <c r="AJ230" s="9"/>
      <c r="AK230" s="52"/>
      <c r="AL230" s="9"/>
      <c r="AM230" s="9"/>
      <c r="AN230" s="52"/>
    </row>
    <row r="231" spans="1:40" ht="12.75" x14ac:dyDescent="0.35">
      <c r="A231" s="9"/>
      <c r="B231" s="9"/>
      <c r="C231" s="9"/>
      <c r="D231" s="9"/>
      <c r="E231" s="9"/>
      <c r="F231" s="9"/>
      <c r="G231" s="52"/>
      <c r="H231" s="9"/>
      <c r="I231" s="9"/>
      <c r="J231" s="52"/>
      <c r="K231" s="9"/>
      <c r="L231" s="9"/>
      <c r="M231" s="52"/>
      <c r="N231" s="9"/>
      <c r="O231" s="9"/>
      <c r="P231" s="52"/>
      <c r="Q231" s="9"/>
      <c r="R231" s="9"/>
      <c r="S231" s="52"/>
      <c r="T231" s="9"/>
      <c r="U231" s="9"/>
      <c r="V231" s="52"/>
      <c r="W231" s="9"/>
      <c r="X231" s="9"/>
      <c r="Y231" s="52"/>
      <c r="Z231" s="9"/>
      <c r="AA231" s="9"/>
      <c r="AB231" s="52"/>
      <c r="AC231" s="9"/>
      <c r="AD231" s="9"/>
      <c r="AE231" s="52"/>
      <c r="AF231" s="9"/>
      <c r="AG231" s="9"/>
      <c r="AH231" s="52"/>
      <c r="AI231" s="9"/>
      <c r="AJ231" s="9"/>
      <c r="AK231" s="52"/>
      <c r="AL231" s="9"/>
      <c r="AM231" s="9"/>
      <c r="AN231" s="52"/>
    </row>
    <row r="232" spans="1:40" ht="12.75" x14ac:dyDescent="0.35">
      <c r="A232" s="9"/>
      <c r="B232" s="9"/>
      <c r="C232" s="9"/>
      <c r="D232" s="9"/>
      <c r="E232" s="9"/>
      <c r="F232" s="9"/>
      <c r="G232" s="52"/>
      <c r="H232" s="9"/>
      <c r="I232" s="9"/>
      <c r="J232" s="52"/>
      <c r="K232" s="9"/>
      <c r="L232" s="9"/>
      <c r="M232" s="52"/>
      <c r="N232" s="9"/>
      <c r="O232" s="9"/>
      <c r="P232" s="52"/>
      <c r="Q232" s="9"/>
      <c r="R232" s="9"/>
      <c r="S232" s="52"/>
      <c r="T232" s="9"/>
      <c r="U232" s="9"/>
      <c r="V232" s="52"/>
      <c r="W232" s="9"/>
      <c r="X232" s="9"/>
      <c r="Y232" s="52"/>
      <c r="Z232" s="9"/>
      <c r="AA232" s="9"/>
      <c r="AB232" s="52"/>
      <c r="AC232" s="9"/>
      <c r="AD232" s="9"/>
      <c r="AE232" s="52"/>
      <c r="AF232" s="9"/>
      <c r="AG232" s="9"/>
      <c r="AH232" s="52"/>
      <c r="AI232" s="9"/>
      <c r="AJ232" s="9"/>
      <c r="AK232" s="52"/>
      <c r="AL232" s="9"/>
      <c r="AM232" s="9"/>
      <c r="AN232" s="52"/>
    </row>
    <row r="233" spans="1:40" ht="12.75" x14ac:dyDescent="0.35">
      <c r="A233" s="9"/>
      <c r="B233" s="9"/>
      <c r="C233" s="9"/>
      <c r="D233" s="9"/>
      <c r="E233" s="9"/>
      <c r="F233" s="9"/>
      <c r="G233" s="52"/>
      <c r="H233" s="9"/>
      <c r="I233" s="9"/>
      <c r="J233" s="52"/>
      <c r="K233" s="9"/>
      <c r="L233" s="9"/>
      <c r="M233" s="52"/>
      <c r="N233" s="9"/>
      <c r="O233" s="9"/>
      <c r="P233" s="52"/>
      <c r="Q233" s="9"/>
      <c r="R233" s="9"/>
      <c r="S233" s="52"/>
      <c r="T233" s="9"/>
      <c r="U233" s="9"/>
      <c r="V233" s="52"/>
      <c r="W233" s="9"/>
      <c r="X233" s="9"/>
      <c r="Y233" s="52"/>
      <c r="Z233" s="9"/>
      <c r="AA233" s="9"/>
      <c r="AB233" s="52"/>
      <c r="AC233" s="9"/>
      <c r="AD233" s="9"/>
      <c r="AE233" s="52"/>
      <c r="AF233" s="9"/>
      <c r="AG233" s="9"/>
      <c r="AH233" s="52"/>
      <c r="AI233" s="9"/>
      <c r="AJ233" s="9"/>
      <c r="AK233" s="52"/>
      <c r="AL233" s="9"/>
      <c r="AM233" s="9"/>
      <c r="AN233" s="52"/>
    </row>
    <row r="234" spans="1:40" ht="12.75" x14ac:dyDescent="0.35">
      <c r="A234" s="9"/>
      <c r="B234" s="9"/>
      <c r="C234" s="9"/>
      <c r="D234" s="9"/>
      <c r="E234" s="9"/>
      <c r="F234" s="9"/>
      <c r="G234" s="52"/>
      <c r="H234" s="9"/>
      <c r="I234" s="9"/>
      <c r="J234" s="52"/>
      <c r="K234" s="9"/>
      <c r="L234" s="9"/>
      <c r="M234" s="52"/>
      <c r="N234" s="9"/>
      <c r="O234" s="9"/>
      <c r="P234" s="52"/>
      <c r="Q234" s="9"/>
      <c r="R234" s="9"/>
      <c r="S234" s="52"/>
      <c r="T234" s="9"/>
      <c r="U234" s="9"/>
      <c r="V234" s="52"/>
      <c r="W234" s="9"/>
      <c r="X234" s="9"/>
      <c r="Y234" s="52"/>
      <c r="Z234" s="9"/>
      <c r="AA234" s="9"/>
      <c r="AB234" s="52"/>
      <c r="AC234" s="9"/>
      <c r="AD234" s="9"/>
      <c r="AE234" s="52"/>
      <c r="AF234" s="9"/>
      <c r="AG234" s="9"/>
      <c r="AH234" s="52"/>
      <c r="AI234" s="9"/>
      <c r="AJ234" s="9"/>
      <c r="AK234" s="52"/>
      <c r="AL234" s="9"/>
      <c r="AM234" s="9"/>
      <c r="AN234" s="52"/>
    </row>
    <row r="235" spans="1:40" ht="12.75" x14ac:dyDescent="0.35">
      <c r="A235" s="9"/>
      <c r="B235" s="9"/>
      <c r="C235" s="9"/>
      <c r="D235" s="9"/>
      <c r="E235" s="9"/>
      <c r="F235" s="9"/>
      <c r="G235" s="52"/>
      <c r="H235" s="9"/>
      <c r="I235" s="9"/>
      <c r="J235" s="52"/>
      <c r="K235" s="9"/>
      <c r="L235" s="9"/>
      <c r="M235" s="52"/>
      <c r="N235" s="9"/>
      <c r="O235" s="9"/>
      <c r="P235" s="52"/>
      <c r="Q235" s="9"/>
      <c r="R235" s="9"/>
      <c r="S235" s="52"/>
      <c r="T235" s="9"/>
      <c r="U235" s="9"/>
      <c r="V235" s="52"/>
      <c r="W235" s="9"/>
      <c r="X235" s="9"/>
      <c r="Y235" s="52"/>
      <c r="Z235" s="9"/>
      <c r="AA235" s="9"/>
      <c r="AB235" s="52"/>
      <c r="AC235" s="9"/>
      <c r="AD235" s="9"/>
      <c r="AE235" s="52"/>
      <c r="AF235" s="9"/>
      <c r="AG235" s="9"/>
      <c r="AH235" s="52"/>
      <c r="AI235" s="9"/>
      <c r="AJ235" s="9"/>
      <c r="AK235" s="52"/>
      <c r="AL235" s="9"/>
      <c r="AM235" s="9"/>
      <c r="AN235" s="52"/>
    </row>
    <row r="236" spans="1:40" ht="12.75" x14ac:dyDescent="0.35">
      <c r="A236" s="9"/>
      <c r="B236" s="9"/>
      <c r="C236" s="9"/>
      <c r="D236" s="9"/>
      <c r="E236" s="9"/>
      <c r="F236" s="9"/>
      <c r="G236" s="52"/>
      <c r="H236" s="9"/>
      <c r="I236" s="9"/>
      <c r="J236" s="52"/>
      <c r="K236" s="9"/>
      <c r="L236" s="9"/>
      <c r="M236" s="52"/>
      <c r="N236" s="9"/>
      <c r="O236" s="9"/>
      <c r="P236" s="52"/>
      <c r="Q236" s="9"/>
      <c r="R236" s="9"/>
      <c r="S236" s="52"/>
      <c r="T236" s="9"/>
      <c r="U236" s="9"/>
      <c r="V236" s="52"/>
      <c r="W236" s="9"/>
      <c r="X236" s="9"/>
      <c r="Y236" s="52"/>
      <c r="Z236" s="9"/>
      <c r="AA236" s="9"/>
      <c r="AB236" s="52"/>
      <c r="AC236" s="9"/>
      <c r="AD236" s="9"/>
      <c r="AE236" s="52"/>
      <c r="AF236" s="9"/>
      <c r="AG236" s="9"/>
      <c r="AH236" s="52"/>
      <c r="AI236" s="9"/>
      <c r="AJ236" s="9"/>
      <c r="AK236" s="52"/>
      <c r="AL236" s="9"/>
      <c r="AM236" s="9"/>
      <c r="AN236" s="52"/>
    </row>
    <row r="237" spans="1:40" ht="12.75" x14ac:dyDescent="0.35">
      <c r="A237" s="9"/>
      <c r="B237" s="9"/>
      <c r="C237" s="9"/>
      <c r="D237" s="9"/>
      <c r="E237" s="9"/>
      <c r="F237" s="9"/>
      <c r="G237" s="52"/>
      <c r="H237" s="9"/>
      <c r="I237" s="9"/>
      <c r="J237" s="52"/>
      <c r="K237" s="9"/>
      <c r="L237" s="9"/>
      <c r="M237" s="52"/>
      <c r="N237" s="9"/>
      <c r="O237" s="9"/>
      <c r="P237" s="52"/>
      <c r="Q237" s="9"/>
      <c r="R237" s="9"/>
      <c r="S237" s="52"/>
      <c r="T237" s="9"/>
      <c r="U237" s="9"/>
      <c r="V237" s="52"/>
      <c r="W237" s="9"/>
      <c r="X237" s="9"/>
      <c r="Y237" s="52"/>
      <c r="Z237" s="9"/>
      <c r="AA237" s="9"/>
      <c r="AB237" s="52"/>
      <c r="AC237" s="9"/>
      <c r="AD237" s="9"/>
      <c r="AE237" s="52"/>
      <c r="AF237" s="9"/>
      <c r="AG237" s="9"/>
      <c r="AH237" s="52"/>
      <c r="AI237" s="9"/>
      <c r="AJ237" s="9"/>
      <c r="AK237" s="52"/>
      <c r="AL237" s="9"/>
      <c r="AM237" s="9"/>
      <c r="AN237" s="52"/>
    </row>
    <row r="238" spans="1:40" ht="12.75" x14ac:dyDescent="0.35">
      <c r="A238" s="9"/>
      <c r="B238" s="9"/>
      <c r="C238" s="9"/>
      <c r="D238" s="9"/>
      <c r="E238" s="9"/>
      <c r="F238" s="9"/>
      <c r="G238" s="52"/>
      <c r="H238" s="9"/>
      <c r="I238" s="9"/>
      <c r="J238" s="52"/>
      <c r="K238" s="9"/>
      <c r="L238" s="9"/>
      <c r="M238" s="52"/>
      <c r="N238" s="9"/>
      <c r="O238" s="9"/>
      <c r="P238" s="52"/>
      <c r="Q238" s="9"/>
      <c r="R238" s="9"/>
      <c r="S238" s="52"/>
      <c r="T238" s="9"/>
      <c r="U238" s="9"/>
      <c r="V238" s="52"/>
      <c r="W238" s="9"/>
      <c r="X238" s="9"/>
      <c r="Y238" s="52"/>
      <c r="Z238" s="9"/>
      <c r="AA238" s="9"/>
      <c r="AB238" s="52"/>
      <c r="AC238" s="9"/>
      <c r="AD238" s="9"/>
      <c r="AE238" s="52"/>
      <c r="AF238" s="9"/>
      <c r="AG238" s="9"/>
      <c r="AH238" s="52"/>
      <c r="AI238" s="9"/>
      <c r="AJ238" s="9"/>
      <c r="AK238" s="52"/>
      <c r="AL238" s="9"/>
      <c r="AM238" s="9"/>
      <c r="AN238" s="52"/>
    </row>
    <row r="239" spans="1:40" ht="12.75" x14ac:dyDescent="0.35">
      <c r="A239" s="9"/>
      <c r="B239" s="9"/>
      <c r="C239" s="9"/>
      <c r="D239" s="9"/>
      <c r="E239" s="9"/>
      <c r="F239" s="9"/>
      <c r="G239" s="52"/>
      <c r="H239" s="9"/>
      <c r="I239" s="9"/>
      <c r="J239" s="52"/>
      <c r="K239" s="9"/>
      <c r="L239" s="9"/>
      <c r="M239" s="52"/>
      <c r="N239" s="9"/>
      <c r="O239" s="9"/>
      <c r="P239" s="52"/>
      <c r="Q239" s="9"/>
      <c r="R239" s="9"/>
      <c r="S239" s="52"/>
      <c r="T239" s="9"/>
      <c r="U239" s="9"/>
      <c r="V239" s="52"/>
      <c r="W239" s="9"/>
      <c r="X239" s="9"/>
      <c r="Y239" s="52"/>
      <c r="Z239" s="9"/>
      <c r="AA239" s="9"/>
      <c r="AB239" s="52"/>
      <c r="AC239" s="9"/>
      <c r="AD239" s="9"/>
      <c r="AE239" s="52"/>
      <c r="AF239" s="9"/>
      <c r="AG239" s="9"/>
      <c r="AH239" s="52"/>
      <c r="AI239" s="9"/>
      <c r="AJ239" s="9"/>
      <c r="AK239" s="52"/>
      <c r="AL239" s="9"/>
      <c r="AM239" s="9"/>
      <c r="AN239" s="52"/>
    </row>
    <row r="240" spans="1:40" ht="12.75" x14ac:dyDescent="0.35">
      <c r="A240" s="9"/>
      <c r="B240" s="9"/>
      <c r="C240" s="9"/>
      <c r="D240" s="9"/>
      <c r="E240" s="9"/>
      <c r="F240" s="9"/>
      <c r="G240" s="52"/>
      <c r="H240" s="9"/>
      <c r="I240" s="9"/>
      <c r="J240" s="52"/>
      <c r="K240" s="9"/>
      <c r="L240" s="9"/>
      <c r="M240" s="52"/>
      <c r="N240" s="9"/>
      <c r="O240" s="9"/>
      <c r="P240" s="52"/>
      <c r="Q240" s="9"/>
      <c r="R240" s="9"/>
      <c r="S240" s="52"/>
      <c r="T240" s="9"/>
      <c r="U240" s="9"/>
      <c r="V240" s="52"/>
      <c r="W240" s="9"/>
      <c r="X240" s="9"/>
      <c r="Y240" s="52"/>
      <c r="Z240" s="9"/>
      <c r="AA240" s="9"/>
      <c r="AB240" s="52"/>
      <c r="AC240" s="9"/>
      <c r="AD240" s="9"/>
      <c r="AE240" s="52"/>
      <c r="AF240" s="9"/>
      <c r="AG240" s="9"/>
      <c r="AH240" s="52"/>
      <c r="AI240" s="9"/>
      <c r="AJ240" s="9"/>
      <c r="AK240" s="52"/>
      <c r="AL240" s="9"/>
      <c r="AM240" s="9"/>
      <c r="AN240" s="52"/>
    </row>
    <row r="241" spans="1:40" ht="12.75" x14ac:dyDescent="0.35">
      <c r="A241" s="9"/>
      <c r="B241" s="9"/>
      <c r="C241" s="9"/>
      <c r="D241" s="9"/>
      <c r="E241" s="9"/>
      <c r="F241" s="9"/>
      <c r="G241" s="52"/>
      <c r="H241" s="9"/>
      <c r="I241" s="9"/>
      <c r="J241" s="52"/>
      <c r="K241" s="9"/>
      <c r="L241" s="9"/>
      <c r="M241" s="52"/>
      <c r="N241" s="9"/>
      <c r="O241" s="9"/>
      <c r="P241" s="52"/>
      <c r="Q241" s="9"/>
      <c r="R241" s="9"/>
      <c r="S241" s="52"/>
      <c r="T241" s="9"/>
      <c r="U241" s="9"/>
      <c r="V241" s="52"/>
      <c r="W241" s="9"/>
      <c r="X241" s="9"/>
      <c r="Y241" s="52"/>
      <c r="Z241" s="9"/>
      <c r="AA241" s="9"/>
      <c r="AB241" s="52"/>
      <c r="AC241" s="9"/>
      <c r="AD241" s="9"/>
      <c r="AE241" s="52"/>
      <c r="AF241" s="9"/>
      <c r="AG241" s="9"/>
      <c r="AH241" s="52"/>
      <c r="AI241" s="9"/>
      <c r="AJ241" s="9"/>
      <c r="AK241" s="52"/>
      <c r="AL241" s="9"/>
      <c r="AM241" s="9"/>
      <c r="AN241" s="52"/>
    </row>
    <row r="242" spans="1:40" ht="12.75" x14ac:dyDescent="0.35">
      <c r="A242" s="9"/>
      <c r="B242" s="9"/>
      <c r="C242" s="9"/>
      <c r="D242" s="9"/>
      <c r="E242" s="9"/>
      <c r="F242" s="9"/>
      <c r="G242" s="52"/>
      <c r="H242" s="9"/>
      <c r="I242" s="9"/>
      <c r="J242" s="52"/>
      <c r="K242" s="9"/>
      <c r="L242" s="9"/>
      <c r="M242" s="52"/>
      <c r="N242" s="9"/>
      <c r="O242" s="9"/>
      <c r="P242" s="52"/>
      <c r="Q242" s="9"/>
      <c r="R242" s="9"/>
      <c r="S242" s="52"/>
      <c r="T242" s="9"/>
      <c r="U242" s="9"/>
      <c r="V242" s="52"/>
      <c r="W242" s="9"/>
      <c r="X242" s="9"/>
      <c r="Y242" s="52"/>
      <c r="Z242" s="9"/>
      <c r="AA242" s="9"/>
      <c r="AB242" s="52"/>
      <c r="AC242" s="9"/>
      <c r="AD242" s="9"/>
      <c r="AE242" s="52"/>
      <c r="AF242" s="9"/>
      <c r="AG242" s="9"/>
      <c r="AH242" s="52"/>
      <c r="AI242" s="9"/>
      <c r="AJ242" s="9"/>
      <c r="AK242" s="52"/>
      <c r="AL242" s="9"/>
      <c r="AM242" s="9"/>
      <c r="AN242" s="52"/>
    </row>
    <row r="243" spans="1:40" ht="12.75" x14ac:dyDescent="0.35">
      <c r="A243" s="9"/>
      <c r="B243" s="9"/>
      <c r="C243" s="9"/>
      <c r="D243" s="9"/>
      <c r="E243" s="9"/>
      <c r="F243" s="9"/>
      <c r="G243" s="52"/>
      <c r="H243" s="9"/>
      <c r="I243" s="9"/>
      <c r="J243" s="52"/>
      <c r="K243" s="9"/>
      <c r="L243" s="9"/>
      <c r="M243" s="52"/>
      <c r="N243" s="9"/>
      <c r="O243" s="9"/>
      <c r="P243" s="52"/>
      <c r="Q243" s="9"/>
      <c r="R243" s="9"/>
      <c r="S243" s="52"/>
      <c r="T243" s="9"/>
      <c r="U243" s="9"/>
      <c r="V243" s="52"/>
      <c r="W243" s="9"/>
      <c r="X243" s="9"/>
      <c r="Y243" s="52"/>
      <c r="Z243" s="9"/>
      <c r="AA243" s="9"/>
      <c r="AB243" s="52"/>
      <c r="AC243" s="9"/>
      <c r="AD243" s="9"/>
      <c r="AE243" s="52"/>
      <c r="AF243" s="9"/>
      <c r="AG243" s="9"/>
      <c r="AH243" s="52"/>
      <c r="AI243" s="9"/>
      <c r="AJ243" s="9"/>
      <c r="AK243" s="52"/>
      <c r="AL243" s="9"/>
      <c r="AM243" s="9"/>
      <c r="AN243" s="52"/>
    </row>
    <row r="244" spans="1:40" ht="12.75" x14ac:dyDescent="0.35">
      <c r="A244" s="9"/>
      <c r="B244" s="9"/>
      <c r="C244" s="9"/>
      <c r="D244" s="9"/>
      <c r="E244" s="9"/>
      <c r="F244" s="9"/>
      <c r="G244" s="52"/>
      <c r="H244" s="9"/>
      <c r="I244" s="9"/>
      <c r="J244" s="52"/>
      <c r="K244" s="9"/>
      <c r="L244" s="9"/>
      <c r="M244" s="52"/>
      <c r="N244" s="9"/>
      <c r="O244" s="9"/>
      <c r="P244" s="52"/>
      <c r="Q244" s="9"/>
      <c r="R244" s="9"/>
      <c r="S244" s="52"/>
      <c r="T244" s="9"/>
      <c r="U244" s="9"/>
      <c r="V244" s="52"/>
      <c r="W244" s="9"/>
      <c r="X244" s="9"/>
      <c r="Y244" s="52"/>
      <c r="Z244" s="9"/>
      <c r="AA244" s="9"/>
      <c r="AB244" s="52"/>
      <c r="AC244" s="9"/>
      <c r="AD244" s="9"/>
      <c r="AE244" s="52"/>
      <c r="AF244" s="9"/>
      <c r="AG244" s="9"/>
      <c r="AH244" s="52"/>
      <c r="AI244" s="9"/>
      <c r="AJ244" s="9"/>
      <c r="AK244" s="52"/>
      <c r="AL244" s="9"/>
      <c r="AM244" s="9"/>
      <c r="AN244" s="52"/>
    </row>
    <row r="245" spans="1:40" ht="12.75" x14ac:dyDescent="0.35">
      <c r="A245" s="9"/>
      <c r="B245" s="9"/>
      <c r="C245" s="9"/>
      <c r="D245" s="9"/>
      <c r="E245" s="9"/>
      <c r="F245" s="9"/>
      <c r="G245" s="52"/>
      <c r="H245" s="9"/>
      <c r="I245" s="9"/>
      <c r="J245" s="52"/>
      <c r="K245" s="9"/>
      <c r="L245" s="9"/>
      <c r="M245" s="52"/>
      <c r="N245" s="9"/>
      <c r="O245" s="9"/>
      <c r="P245" s="52"/>
      <c r="Q245" s="9"/>
      <c r="R245" s="9"/>
      <c r="S245" s="52"/>
      <c r="T245" s="9"/>
      <c r="U245" s="9"/>
      <c r="V245" s="52"/>
      <c r="W245" s="9"/>
      <c r="X245" s="9"/>
      <c r="Y245" s="52"/>
      <c r="Z245" s="9"/>
      <c r="AA245" s="9"/>
      <c r="AB245" s="52"/>
      <c r="AC245" s="9"/>
      <c r="AD245" s="9"/>
      <c r="AE245" s="52"/>
      <c r="AF245" s="9"/>
      <c r="AG245" s="9"/>
      <c r="AH245" s="52"/>
      <c r="AI245" s="9"/>
      <c r="AJ245" s="9"/>
      <c r="AK245" s="52"/>
      <c r="AL245" s="9"/>
      <c r="AM245" s="9"/>
      <c r="AN245" s="52"/>
    </row>
    <row r="246" spans="1:40" ht="12.75" x14ac:dyDescent="0.35">
      <c r="A246" s="9"/>
      <c r="B246" s="9"/>
      <c r="C246" s="9"/>
      <c r="D246" s="9"/>
      <c r="E246" s="9"/>
      <c r="F246" s="9"/>
      <c r="G246" s="52"/>
      <c r="H246" s="9"/>
      <c r="I246" s="9"/>
      <c r="J246" s="52"/>
      <c r="K246" s="9"/>
      <c r="L246" s="9"/>
      <c r="M246" s="52"/>
      <c r="N246" s="9"/>
      <c r="O246" s="9"/>
      <c r="P246" s="52"/>
      <c r="Q246" s="9"/>
      <c r="R246" s="9"/>
      <c r="S246" s="52"/>
      <c r="T246" s="9"/>
      <c r="U246" s="9"/>
      <c r="V246" s="52"/>
      <c r="W246" s="9"/>
      <c r="X246" s="9"/>
      <c r="Y246" s="52"/>
      <c r="Z246" s="9"/>
      <c r="AA246" s="9"/>
      <c r="AB246" s="52"/>
      <c r="AC246" s="9"/>
      <c r="AD246" s="9"/>
      <c r="AE246" s="52"/>
      <c r="AF246" s="9"/>
      <c r="AG246" s="9"/>
      <c r="AH246" s="52"/>
      <c r="AI246" s="9"/>
      <c r="AJ246" s="9"/>
      <c r="AK246" s="52"/>
      <c r="AL246" s="9"/>
      <c r="AM246" s="9"/>
      <c r="AN246" s="52"/>
    </row>
    <row r="247" spans="1:40" ht="12.75" x14ac:dyDescent="0.35">
      <c r="A247" s="9"/>
      <c r="B247" s="9"/>
      <c r="C247" s="9"/>
      <c r="D247" s="9"/>
      <c r="E247" s="9"/>
      <c r="F247" s="9"/>
      <c r="G247" s="52"/>
      <c r="H247" s="9"/>
      <c r="I247" s="9"/>
      <c r="J247" s="52"/>
      <c r="K247" s="9"/>
      <c r="L247" s="9"/>
      <c r="M247" s="52"/>
      <c r="N247" s="9"/>
      <c r="O247" s="9"/>
      <c r="P247" s="52"/>
      <c r="Q247" s="9"/>
      <c r="R247" s="9"/>
      <c r="S247" s="52"/>
      <c r="T247" s="9"/>
      <c r="U247" s="9"/>
      <c r="V247" s="52"/>
      <c r="W247" s="9"/>
      <c r="X247" s="9"/>
      <c r="Y247" s="52"/>
      <c r="Z247" s="9"/>
      <c r="AA247" s="9"/>
      <c r="AB247" s="52"/>
      <c r="AC247" s="9"/>
      <c r="AD247" s="9"/>
      <c r="AE247" s="52"/>
      <c r="AF247" s="9"/>
      <c r="AG247" s="9"/>
      <c r="AH247" s="52"/>
      <c r="AI247" s="9"/>
      <c r="AJ247" s="9"/>
      <c r="AK247" s="52"/>
      <c r="AL247" s="9"/>
      <c r="AM247" s="9"/>
      <c r="AN247" s="52"/>
    </row>
    <row r="248" spans="1:40" ht="12.75" x14ac:dyDescent="0.35">
      <c r="A248" s="9"/>
      <c r="B248" s="9"/>
      <c r="C248" s="9"/>
      <c r="D248" s="9"/>
      <c r="E248" s="9"/>
      <c r="F248" s="9"/>
      <c r="G248" s="52"/>
      <c r="H248" s="9"/>
      <c r="I248" s="9"/>
      <c r="J248" s="52"/>
      <c r="K248" s="9"/>
      <c r="L248" s="9"/>
      <c r="M248" s="52"/>
      <c r="N248" s="9"/>
      <c r="O248" s="9"/>
      <c r="P248" s="52"/>
      <c r="Q248" s="9"/>
      <c r="R248" s="9"/>
      <c r="S248" s="52"/>
      <c r="T248" s="9"/>
      <c r="U248" s="9"/>
      <c r="V248" s="52"/>
      <c r="W248" s="9"/>
      <c r="X248" s="9"/>
      <c r="Y248" s="52"/>
      <c r="Z248" s="9"/>
      <c r="AA248" s="9"/>
      <c r="AB248" s="52"/>
      <c r="AC248" s="9"/>
      <c r="AD248" s="9"/>
      <c r="AE248" s="52"/>
      <c r="AF248" s="9"/>
      <c r="AG248" s="9"/>
      <c r="AH248" s="52"/>
      <c r="AI248" s="9"/>
      <c r="AJ248" s="9"/>
      <c r="AK248" s="52"/>
      <c r="AL248" s="9"/>
      <c r="AM248" s="9"/>
      <c r="AN248" s="52"/>
    </row>
    <row r="249" spans="1:40" ht="12.75" x14ac:dyDescent="0.35">
      <c r="A249" s="9"/>
      <c r="B249" s="9"/>
      <c r="C249" s="9"/>
      <c r="D249" s="9"/>
      <c r="E249" s="9"/>
      <c r="F249" s="9"/>
      <c r="G249" s="52"/>
      <c r="H249" s="9"/>
      <c r="I249" s="9"/>
      <c r="J249" s="52"/>
      <c r="K249" s="9"/>
      <c r="L249" s="9"/>
      <c r="M249" s="52"/>
      <c r="N249" s="9"/>
      <c r="O249" s="9"/>
      <c r="P249" s="52"/>
      <c r="Q249" s="9"/>
      <c r="R249" s="9"/>
      <c r="S249" s="52"/>
      <c r="T249" s="9"/>
      <c r="U249" s="9"/>
      <c r="V249" s="52"/>
      <c r="W249" s="9"/>
      <c r="X249" s="9"/>
      <c r="Y249" s="52"/>
      <c r="Z249" s="9"/>
      <c r="AA249" s="9"/>
      <c r="AB249" s="52"/>
      <c r="AC249" s="9"/>
      <c r="AD249" s="9"/>
      <c r="AE249" s="52"/>
      <c r="AF249" s="9"/>
      <c r="AG249" s="9"/>
      <c r="AH249" s="52"/>
      <c r="AI249" s="9"/>
      <c r="AJ249" s="9"/>
      <c r="AK249" s="52"/>
      <c r="AL249" s="9"/>
      <c r="AM249" s="9"/>
      <c r="AN249" s="52"/>
    </row>
    <row r="250" spans="1:40" ht="12.75" x14ac:dyDescent="0.35">
      <c r="A250" s="9"/>
      <c r="B250" s="9"/>
      <c r="C250" s="9"/>
      <c r="D250" s="9"/>
      <c r="E250" s="9"/>
      <c r="F250" s="9"/>
      <c r="G250" s="52"/>
      <c r="H250" s="9"/>
      <c r="I250" s="9"/>
      <c r="J250" s="52"/>
      <c r="K250" s="9"/>
      <c r="L250" s="9"/>
      <c r="M250" s="52"/>
      <c r="N250" s="9"/>
      <c r="O250" s="9"/>
      <c r="P250" s="52"/>
      <c r="Q250" s="9"/>
      <c r="R250" s="9"/>
      <c r="S250" s="52"/>
      <c r="T250" s="9"/>
      <c r="U250" s="9"/>
      <c r="V250" s="52"/>
      <c r="W250" s="9"/>
      <c r="X250" s="9"/>
      <c r="Y250" s="52"/>
      <c r="Z250" s="9"/>
      <c r="AA250" s="9"/>
      <c r="AB250" s="52"/>
      <c r="AC250" s="9"/>
      <c r="AD250" s="9"/>
      <c r="AE250" s="52"/>
      <c r="AF250" s="9"/>
      <c r="AG250" s="9"/>
      <c r="AH250" s="52"/>
      <c r="AI250" s="9"/>
      <c r="AJ250" s="9"/>
      <c r="AK250" s="52"/>
      <c r="AL250" s="9"/>
      <c r="AM250" s="9"/>
      <c r="AN250" s="52"/>
    </row>
    <row r="251" spans="1:40" ht="12.75" x14ac:dyDescent="0.35">
      <c r="A251" s="9"/>
      <c r="B251" s="9"/>
      <c r="C251" s="9"/>
      <c r="D251" s="9"/>
      <c r="E251" s="9"/>
      <c r="F251" s="9"/>
      <c r="G251" s="52"/>
      <c r="H251" s="9"/>
      <c r="I251" s="9"/>
      <c r="J251" s="52"/>
      <c r="K251" s="9"/>
      <c r="L251" s="9"/>
      <c r="M251" s="52"/>
      <c r="N251" s="9"/>
      <c r="O251" s="9"/>
      <c r="P251" s="52"/>
      <c r="Q251" s="9"/>
      <c r="R251" s="9"/>
      <c r="S251" s="52"/>
      <c r="T251" s="9"/>
      <c r="U251" s="9"/>
      <c r="V251" s="52"/>
      <c r="W251" s="9"/>
      <c r="X251" s="9"/>
      <c r="Y251" s="52"/>
      <c r="Z251" s="9"/>
      <c r="AA251" s="9"/>
      <c r="AB251" s="52"/>
      <c r="AC251" s="9"/>
      <c r="AD251" s="9"/>
      <c r="AE251" s="52"/>
      <c r="AF251" s="9"/>
      <c r="AG251" s="9"/>
      <c r="AH251" s="52"/>
      <c r="AI251" s="9"/>
      <c r="AJ251" s="9"/>
      <c r="AK251" s="52"/>
      <c r="AL251" s="9"/>
      <c r="AM251" s="9"/>
      <c r="AN251" s="52"/>
    </row>
    <row r="252" spans="1:40" ht="12.75" x14ac:dyDescent="0.35">
      <c r="A252" s="9"/>
      <c r="B252" s="9"/>
      <c r="C252" s="9"/>
      <c r="D252" s="9"/>
      <c r="E252" s="9"/>
      <c r="F252" s="9"/>
      <c r="G252" s="52"/>
      <c r="H252" s="9"/>
      <c r="I252" s="9"/>
      <c r="J252" s="52"/>
      <c r="K252" s="9"/>
      <c r="L252" s="9"/>
      <c r="M252" s="52"/>
      <c r="N252" s="9"/>
      <c r="O252" s="9"/>
      <c r="P252" s="52"/>
      <c r="Q252" s="9"/>
      <c r="R252" s="9"/>
      <c r="S252" s="52"/>
      <c r="T252" s="9"/>
      <c r="U252" s="9"/>
      <c r="V252" s="52"/>
      <c r="W252" s="9"/>
      <c r="X252" s="9"/>
      <c r="Y252" s="52"/>
      <c r="Z252" s="9"/>
      <c r="AA252" s="9"/>
      <c r="AB252" s="52"/>
      <c r="AC252" s="9"/>
      <c r="AD252" s="9"/>
      <c r="AE252" s="52"/>
      <c r="AF252" s="9"/>
      <c r="AG252" s="9"/>
      <c r="AH252" s="52"/>
      <c r="AI252" s="9"/>
      <c r="AJ252" s="9"/>
      <c r="AK252" s="52"/>
      <c r="AL252" s="9"/>
      <c r="AM252" s="9"/>
      <c r="AN252" s="52"/>
    </row>
    <row r="253" spans="1:40" ht="12.75" x14ac:dyDescent="0.35">
      <c r="A253" s="9"/>
      <c r="B253" s="9"/>
      <c r="C253" s="9"/>
      <c r="D253" s="9"/>
      <c r="E253" s="9"/>
      <c r="F253" s="9"/>
      <c r="G253" s="52"/>
      <c r="H253" s="9"/>
      <c r="I253" s="9"/>
      <c r="J253" s="52"/>
      <c r="K253" s="9"/>
      <c r="L253" s="9"/>
      <c r="M253" s="52"/>
      <c r="N253" s="9"/>
      <c r="O253" s="9"/>
      <c r="P253" s="52"/>
      <c r="Q253" s="9"/>
      <c r="R253" s="9"/>
      <c r="S253" s="52"/>
      <c r="T253" s="9"/>
      <c r="U253" s="9"/>
      <c r="V253" s="52"/>
      <c r="W253" s="9"/>
      <c r="X253" s="9"/>
      <c r="Y253" s="52"/>
      <c r="Z253" s="9"/>
      <c r="AA253" s="9"/>
      <c r="AB253" s="52"/>
      <c r="AC253" s="9"/>
      <c r="AD253" s="9"/>
      <c r="AE253" s="52"/>
      <c r="AF253" s="9"/>
      <c r="AG253" s="9"/>
      <c r="AH253" s="52"/>
      <c r="AI253" s="9"/>
      <c r="AJ253" s="9"/>
      <c r="AK253" s="52"/>
      <c r="AL253" s="9"/>
      <c r="AM253" s="9"/>
      <c r="AN253" s="52"/>
    </row>
    <row r="254" spans="1:40" ht="12.75" x14ac:dyDescent="0.35">
      <c r="A254" s="9"/>
      <c r="B254" s="9"/>
      <c r="C254" s="9"/>
      <c r="D254" s="9"/>
      <c r="E254" s="9"/>
      <c r="F254" s="9"/>
      <c r="G254" s="52"/>
      <c r="H254" s="9"/>
      <c r="I254" s="9"/>
      <c r="J254" s="52"/>
      <c r="K254" s="9"/>
      <c r="L254" s="9"/>
      <c r="M254" s="52"/>
      <c r="N254" s="9"/>
      <c r="O254" s="9"/>
      <c r="P254" s="52"/>
      <c r="Q254" s="9"/>
      <c r="R254" s="9"/>
      <c r="S254" s="52"/>
      <c r="T254" s="9"/>
      <c r="U254" s="9"/>
      <c r="V254" s="52"/>
      <c r="W254" s="9"/>
      <c r="X254" s="9"/>
      <c r="Y254" s="52"/>
      <c r="Z254" s="9"/>
      <c r="AA254" s="9"/>
      <c r="AB254" s="52"/>
      <c r="AC254" s="9"/>
      <c r="AD254" s="9"/>
      <c r="AE254" s="52"/>
      <c r="AF254" s="9"/>
      <c r="AG254" s="9"/>
      <c r="AH254" s="52"/>
      <c r="AI254" s="9"/>
      <c r="AJ254" s="9"/>
      <c r="AK254" s="52"/>
      <c r="AL254" s="9"/>
      <c r="AM254" s="9"/>
      <c r="AN254" s="52"/>
    </row>
    <row r="255" spans="1:40" ht="12.75" x14ac:dyDescent="0.35">
      <c r="A255" s="9"/>
      <c r="B255" s="9"/>
      <c r="C255" s="9"/>
      <c r="D255" s="9"/>
      <c r="E255" s="9"/>
      <c r="F255" s="9"/>
      <c r="G255" s="52"/>
      <c r="H255" s="9"/>
      <c r="I255" s="9"/>
      <c r="J255" s="52"/>
      <c r="K255" s="9"/>
      <c r="L255" s="9"/>
      <c r="M255" s="52"/>
      <c r="N255" s="9"/>
      <c r="O255" s="9"/>
      <c r="P255" s="52"/>
      <c r="Q255" s="9"/>
      <c r="R255" s="9"/>
      <c r="S255" s="52"/>
      <c r="T255" s="9"/>
      <c r="U255" s="9"/>
      <c r="V255" s="52"/>
      <c r="W255" s="9"/>
      <c r="X255" s="9"/>
      <c r="Y255" s="52"/>
      <c r="Z255" s="9"/>
      <c r="AA255" s="9"/>
      <c r="AB255" s="52"/>
      <c r="AC255" s="9"/>
      <c r="AD255" s="9"/>
      <c r="AE255" s="52"/>
      <c r="AF255" s="9"/>
      <c r="AG255" s="9"/>
      <c r="AH255" s="52"/>
      <c r="AI255" s="9"/>
      <c r="AJ255" s="9"/>
      <c r="AK255" s="52"/>
      <c r="AL255" s="9"/>
      <c r="AM255" s="9"/>
      <c r="AN255" s="52"/>
    </row>
    <row r="256" spans="1:40" ht="12.75" x14ac:dyDescent="0.35">
      <c r="A256" s="9"/>
      <c r="B256" s="9"/>
      <c r="C256" s="9"/>
      <c r="D256" s="9"/>
      <c r="E256" s="9"/>
      <c r="F256" s="9"/>
      <c r="G256" s="52"/>
      <c r="H256" s="9"/>
      <c r="I256" s="9"/>
      <c r="J256" s="52"/>
      <c r="K256" s="9"/>
      <c r="L256" s="9"/>
      <c r="M256" s="52"/>
      <c r="N256" s="9"/>
      <c r="O256" s="9"/>
      <c r="P256" s="52"/>
      <c r="Q256" s="9"/>
      <c r="R256" s="9"/>
      <c r="S256" s="52"/>
      <c r="T256" s="9"/>
      <c r="U256" s="9"/>
      <c r="V256" s="52"/>
      <c r="W256" s="9"/>
      <c r="X256" s="9"/>
      <c r="Y256" s="52"/>
      <c r="Z256" s="9"/>
      <c r="AA256" s="9"/>
      <c r="AB256" s="52"/>
      <c r="AC256" s="9"/>
      <c r="AD256" s="9"/>
      <c r="AE256" s="52"/>
      <c r="AF256" s="9"/>
      <c r="AG256" s="9"/>
      <c r="AH256" s="52"/>
      <c r="AI256" s="9"/>
      <c r="AJ256" s="9"/>
      <c r="AK256" s="52"/>
      <c r="AL256" s="9"/>
      <c r="AM256" s="9"/>
      <c r="AN256" s="52"/>
    </row>
    <row r="257" spans="1:40" ht="12.75" x14ac:dyDescent="0.35">
      <c r="A257" s="9"/>
      <c r="B257" s="9"/>
      <c r="C257" s="9"/>
      <c r="D257" s="9"/>
      <c r="E257" s="9"/>
      <c r="F257" s="9"/>
      <c r="G257" s="52"/>
      <c r="H257" s="9"/>
      <c r="I257" s="9"/>
      <c r="J257" s="52"/>
      <c r="K257" s="9"/>
      <c r="L257" s="9"/>
      <c r="M257" s="52"/>
      <c r="N257" s="9"/>
      <c r="O257" s="9"/>
      <c r="P257" s="52"/>
      <c r="Q257" s="9"/>
      <c r="R257" s="9"/>
      <c r="S257" s="52"/>
      <c r="T257" s="9"/>
      <c r="U257" s="9"/>
      <c r="V257" s="52"/>
      <c r="W257" s="9"/>
      <c r="X257" s="9"/>
      <c r="Y257" s="52"/>
      <c r="Z257" s="9"/>
      <c r="AA257" s="9"/>
      <c r="AB257" s="52"/>
      <c r="AC257" s="9"/>
      <c r="AD257" s="9"/>
      <c r="AE257" s="52"/>
      <c r="AF257" s="9"/>
      <c r="AG257" s="9"/>
      <c r="AH257" s="52"/>
      <c r="AI257" s="9"/>
      <c r="AJ257" s="9"/>
      <c r="AK257" s="52"/>
      <c r="AL257" s="9"/>
      <c r="AM257" s="9"/>
      <c r="AN257" s="52"/>
    </row>
    <row r="258" spans="1:40" ht="12.75" x14ac:dyDescent="0.35">
      <c r="A258" s="9"/>
      <c r="B258" s="9"/>
      <c r="C258" s="9"/>
      <c r="D258" s="9"/>
      <c r="E258" s="9"/>
      <c r="F258" s="9"/>
      <c r="G258" s="52"/>
      <c r="H258" s="9"/>
      <c r="I258" s="9"/>
      <c r="J258" s="52"/>
      <c r="K258" s="9"/>
      <c r="L258" s="9"/>
      <c r="M258" s="52"/>
      <c r="N258" s="9"/>
      <c r="O258" s="9"/>
      <c r="P258" s="52"/>
      <c r="Q258" s="9"/>
      <c r="R258" s="9"/>
      <c r="S258" s="52"/>
      <c r="T258" s="9"/>
      <c r="U258" s="9"/>
      <c r="V258" s="52"/>
      <c r="W258" s="9"/>
      <c r="X258" s="9"/>
      <c r="Y258" s="52"/>
      <c r="Z258" s="9"/>
      <c r="AA258" s="9"/>
      <c r="AB258" s="52"/>
      <c r="AC258" s="9"/>
      <c r="AD258" s="9"/>
      <c r="AE258" s="52"/>
      <c r="AF258" s="9"/>
      <c r="AG258" s="9"/>
      <c r="AH258" s="52"/>
      <c r="AI258" s="9"/>
      <c r="AJ258" s="9"/>
      <c r="AK258" s="52"/>
      <c r="AL258" s="9"/>
      <c r="AM258" s="9"/>
      <c r="AN258" s="52"/>
    </row>
    <row r="259" spans="1:40" ht="12.75" x14ac:dyDescent="0.35">
      <c r="A259" s="9"/>
      <c r="B259" s="9"/>
      <c r="C259" s="9"/>
      <c r="D259" s="9"/>
      <c r="E259" s="9"/>
      <c r="F259" s="9"/>
      <c r="G259" s="52"/>
      <c r="H259" s="9"/>
      <c r="I259" s="9"/>
      <c r="J259" s="52"/>
      <c r="K259" s="9"/>
      <c r="L259" s="9"/>
      <c r="M259" s="52"/>
      <c r="N259" s="9"/>
      <c r="O259" s="9"/>
      <c r="P259" s="52"/>
      <c r="Q259" s="9"/>
      <c r="R259" s="9"/>
      <c r="S259" s="52"/>
      <c r="T259" s="9"/>
      <c r="U259" s="9"/>
      <c r="V259" s="52"/>
      <c r="W259" s="9"/>
      <c r="X259" s="9"/>
      <c r="Y259" s="52"/>
      <c r="Z259" s="9"/>
      <c r="AA259" s="9"/>
      <c r="AB259" s="52"/>
      <c r="AC259" s="9"/>
      <c r="AD259" s="9"/>
      <c r="AE259" s="52"/>
      <c r="AF259" s="9"/>
      <c r="AG259" s="9"/>
      <c r="AH259" s="52"/>
      <c r="AI259" s="9"/>
      <c r="AJ259" s="9"/>
      <c r="AK259" s="52"/>
      <c r="AL259" s="9"/>
      <c r="AM259" s="9"/>
      <c r="AN259" s="52"/>
    </row>
    <row r="260" spans="1:40" ht="12.75" x14ac:dyDescent="0.35">
      <c r="A260" s="9"/>
      <c r="B260" s="9"/>
      <c r="C260" s="9"/>
      <c r="D260" s="9"/>
      <c r="E260" s="9"/>
      <c r="F260" s="9"/>
      <c r="G260" s="52"/>
      <c r="H260" s="9"/>
      <c r="I260" s="9"/>
      <c r="J260" s="52"/>
      <c r="K260" s="9"/>
      <c r="L260" s="9"/>
      <c r="M260" s="52"/>
      <c r="N260" s="9"/>
      <c r="O260" s="9"/>
      <c r="P260" s="52"/>
      <c r="Q260" s="9"/>
      <c r="R260" s="9"/>
      <c r="S260" s="52"/>
      <c r="T260" s="9"/>
      <c r="U260" s="9"/>
      <c r="V260" s="52"/>
      <c r="W260" s="9"/>
      <c r="X260" s="9"/>
      <c r="Y260" s="52"/>
      <c r="Z260" s="9"/>
      <c r="AA260" s="9"/>
      <c r="AB260" s="52"/>
      <c r="AC260" s="9"/>
      <c r="AD260" s="9"/>
      <c r="AE260" s="52"/>
      <c r="AF260" s="9"/>
      <c r="AG260" s="9"/>
      <c r="AH260" s="52"/>
      <c r="AI260" s="9"/>
      <c r="AJ260" s="9"/>
      <c r="AK260" s="52"/>
      <c r="AL260" s="9"/>
      <c r="AM260" s="9"/>
      <c r="AN260" s="52"/>
    </row>
    <row r="261" spans="1:40" ht="12.75" x14ac:dyDescent="0.35">
      <c r="A261" s="9"/>
      <c r="B261" s="9"/>
      <c r="C261" s="9"/>
      <c r="D261" s="9"/>
      <c r="E261" s="9"/>
      <c r="F261" s="9"/>
      <c r="G261" s="52"/>
      <c r="H261" s="9"/>
      <c r="I261" s="9"/>
      <c r="J261" s="52"/>
      <c r="K261" s="9"/>
      <c r="L261" s="9"/>
      <c r="M261" s="52"/>
      <c r="N261" s="9"/>
      <c r="O261" s="9"/>
      <c r="P261" s="52"/>
      <c r="Q261" s="9"/>
      <c r="R261" s="9"/>
      <c r="S261" s="52"/>
      <c r="T261" s="9"/>
      <c r="U261" s="9"/>
      <c r="V261" s="52"/>
      <c r="W261" s="9"/>
      <c r="X261" s="9"/>
      <c r="Y261" s="52"/>
      <c r="Z261" s="9"/>
      <c r="AA261" s="9"/>
      <c r="AB261" s="52"/>
      <c r="AC261" s="9"/>
      <c r="AD261" s="9"/>
      <c r="AE261" s="52"/>
      <c r="AF261" s="9"/>
      <c r="AG261" s="9"/>
      <c r="AH261" s="52"/>
      <c r="AI261" s="9"/>
      <c r="AJ261" s="9"/>
      <c r="AK261" s="52"/>
      <c r="AL261" s="9"/>
      <c r="AM261" s="9"/>
      <c r="AN261" s="52"/>
    </row>
    <row r="262" spans="1:40" ht="12.75" x14ac:dyDescent="0.35">
      <c r="A262" s="9"/>
      <c r="B262" s="9"/>
      <c r="C262" s="9"/>
      <c r="D262" s="9"/>
      <c r="E262" s="9"/>
      <c r="F262" s="9"/>
      <c r="G262" s="52"/>
      <c r="H262" s="9"/>
      <c r="I262" s="9"/>
      <c r="J262" s="52"/>
      <c r="K262" s="9"/>
      <c r="L262" s="9"/>
      <c r="M262" s="52"/>
      <c r="N262" s="9"/>
      <c r="O262" s="9"/>
      <c r="P262" s="52"/>
      <c r="Q262" s="9"/>
      <c r="R262" s="9"/>
      <c r="S262" s="52"/>
      <c r="T262" s="9"/>
      <c r="U262" s="9"/>
      <c r="V262" s="52"/>
      <c r="W262" s="9"/>
      <c r="X262" s="9"/>
      <c r="Y262" s="52"/>
      <c r="Z262" s="9"/>
      <c r="AA262" s="9"/>
      <c r="AB262" s="52"/>
      <c r="AC262" s="9"/>
      <c r="AD262" s="9"/>
      <c r="AE262" s="52"/>
      <c r="AF262" s="9"/>
      <c r="AG262" s="9"/>
      <c r="AH262" s="52"/>
      <c r="AI262" s="9"/>
      <c r="AJ262" s="9"/>
      <c r="AK262" s="52"/>
      <c r="AL262" s="9"/>
      <c r="AM262" s="9"/>
      <c r="AN262" s="52"/>
    </row>
    <row r="263" spans="1:40" ht="12.75" x14ac:dyDescent="0.35">
      <c r="A263" s="9"/>
      <c r="B263" s="9"/>
      <c r="C263" s="9"/>
      <c r="D263" s="9"/>
      <c r="E263" s="9"/>
      <c r="F263" s="9"/>
      <c r="G263" s="52"/>
      <c r="H263" s="9"/>
      <c r="I263" s="9"/>
      <c r="J263" s="52"/>
      <c r="K263" s="9"/>
      <c r="L263" s="9"/>
      <c r="M263" s="52"/>
      <c r="N263" s="9"/>
      <c r="O263" s="9"/>
      <c r="P263" s="52"/>
      <c r="Q263" s="9"/>
      <c r="R263" s="9"/>
      <c r="S263" s="52"/>
      <c r="T263" s="9"/>
      <c r="U263" s="9"/>
      <c r="V263" s="52"/>
      <c r="W263" s="9"/>
      <c r="X263" s="9"/>
      <c r="Y263" s="52"/>
      <c r="Z263" s="9"/>
      <c r="AA263" s="9"/>
      <c r="AB263" s="52"/>
      <c r="AC263" s="9"/>
      <c r="AD263" s="9"/>
      <c r="AE263" s="52"/>
      <c r="AF263" s="9"/>
      <c r="AG263" s="9"/>
      <c r="AH263" s="52"/>
      <c r="AI263" s="9"/>
      <c r="AJ263" s="9"/>
      <c r="AK263" s="52"/>
      <c r="AL263" s="9"/>
      <c r="AM263" s="9"/>
      <c r="AN263" s="52"/>
    </row>
    <row r="264" spans="1:40" ht="12.75" x14ac:dyDescent="0.35">
      <c r="A264" s="9"/>
      <c r="B264" s="9"/>
      <c r="C264" s="9"/>
      <c r="D264" s="9"/>
      <c r="E264" s="9"/>
      <c r="F264" s="9"/>
      <c r="G264" s="52"/>
      <c r="H264" s="9"/>
      <c r="I264" s="9"/>
      <c r="J264" s="52"/>
      <c r="K264" s="9"/>
      <c r="L264" s="9"/>
      <c r="M264" s="52"/>
      <c r="N264" s="9"/>
      <c r="O264" s="9"/>
      <c r="P264" s="52"/>
      <c r="Q264" s="9"/>
      <c r="R264" s="9"/>
      <c r="S264" s="52"/>
      <c r="T264" s="9"/>
      <c r="U264" s="9"/>
      <c r="V264" s="52"/>
      <c r="W264" s="9"/>
      <c r="X264" s="9"/>
      <c r="Y264" s="52"/>
      <c r="Z264" s="9"/>
      <c r="AA264" s="9"/>
      <c r="AB264" s="52"/>
      <c r="AC264" s="9"/>
      <c r="AD264" s="9"/>
      <c r="AE264" s="52"/>
      <c r="AF264" s="9"/>
      <c r="AG264" s="9"/>
      <c r="AH264" s="52"/>
      <c r="AI264" s="9"/>
      <c r="AJ264" s="9"/>
      <c r="AK264" s="52"/>
      <c r="AL264" s="9"/>
      <c r="AM264" s="9"/>
      <c r="AN264" s="52"/>
    </row>
    <row r="265" spans="1:40" ht="12.75" x14ac:dyDescent="0.35">
      <c r="A265" s="9"/>
      <c r="B265" s="9"/>
      <c r="C265" s="9"/>
      <c r="D265" s="9"/>
      <c r="E265" s="9"/>
      <c r="F265" s="9"/>
      <c r="G265" s="52"/>
      <c r="H265" s="9"/>
      <c r="I265" s="9"/>
      <c r="J265" s="52"/>
      <c r="K265" s="9"/>
      <c r="L265" s="9"/>
      <c r="M265" s="52"/>
      <c r="N265" s="9"/>
      <c r="O265" s="9"/>
      <c r="P265" s="52"/>
      <c r="Q265" s="9"/>
      <c r="R265" s="9"/>
      <c r="S265" s="52"/>
      <c r="T265" s="9"/>
      <c r="U265" s="9"/>
      <c r="V265" s="52"/>
      <c r="W265" s="9"/>
      <c r="X265" s="9"/>
      <c r="Y265" s="52"/>
      <c r="Z265" s="9"/>
      <c r="AA265" s="9"/>
      <c r="AB265" s="52"/>
      <c r="AC265" s="9"/>
      <c r="AD265" s="9"/>
      <c r="AE265" s="52"/>
      <c r="AF265" s="9"/>
      <c r="AG265" s="9"/>
      <c r="AH265" s="52"/>
      <c r="AI265" s="9"/>
      <c r="AJ265" s="9"/>
      <c r="AK265" s="52"/>
      <c r="AL265" s="9"/>
      <c r="AM265" s="9"/>
      <c r="AN265" s="52"/>
    </row>
    <row r="266" spans="1:40" ht="12.75" x14ac:dyDescent="0.35">
      <c r="A266" s="9"/>
      <c r="B266" s="9"/>
      <c r="C266" s="9"/>
      <c r="D266" s="9"/>
      <c r="E266" s="9"/>
      <c r="F266" s="9"/>
      <c r="G266" s="52"/>
      <c r="H266" s="9"/>
      <c r="I266" s="9"/>
      <c r="J266" s="52"/>
      <c r="K266" s="9"/>
      <c r="L266" s="9"/>
      <c r="M266" s="52"/>
      <c r="N266" s="9"/>
      <c r="O266" s="9"/>
      <c r="P266" s="52"/>
      <c r="Q266" s="9"/>
      <c r="R266" s="9"/>
      <c r="S266" s="52"/>
      <c r="T266" s="9"/>
      <c r="U266" s="9"/>
      <c r="V266" s="52"/>
      <c r="W266" s="9"/>
      <c r="X266" s="9"/>
      <c r="Y266" s="52"/>
      <c r="Z266" s="9"/>
      <c r="AA266" s="9"/>
      <c r="AB266" s="52"/>
      <c r="AC266" s="9"/>
      <c r="AD266" s="9"/>
      <c r="AE266" s="52"/>
      <c r="AF266" s="9"/>
      <c r="AG266" s="9"/>
      <c r="AH266" s="52"/>
      <c r="AI266" s="9"/>
      <c r="AJ266" s="9"/>
      <c r="AK266" s="52"/>
      <c r="AL266" s="9"/>
      <c r="AM266" s="9"/>
      <c r="AN266" s="52"/>
    </row>
    <row r="267" spans="1:40" ht="12.75" x14ac:dyDescent="0.35">
      <c r="A267" s="9"/>
      <c r="B267" s="9"/>
      <c r="C267" s="9"/>
      <c r="D267" s="9"/>
      <c r="E267" s="9"/>
      <c r="F267" s="9"/>
      <c r="G267" s="52"/>
      <c r="H267" s="9"/>
      <c r="I267" s="9"/>
      <c r="J267" s="52"/>
      <c r="K267" s="9"/>
      <c r="L267" s="9"/>
      <c r="M267" s="52"/>
      <c r="N267" s="9"/>
      <c r="O267" s="9"/>
      <c r="P267" s="52"/>
      <c r="Q267" s="9"/>
      <c r="R267" s="9"/>
      <c r="S267" s="52"/>
      <c r="T267" s="9"/>
      <c r="U267" s="9"/>
      <c r="V267" s="52"/>
      <c r="W267" s="9"/>
      <c r="X267" s="9"/>
      <c r="Y267" s="52"/>
      <c r="Z267" s="9"/>
      <c r="AA267" s="9"/>
      <c r="AB267" s="52"/>
      <c r="AC267" s="9"/>
      <c r="AD267" s="9"/>
      <c r="AE267" s="52"/>
      <c r="AF267" s="9"/>
      <c r="AG267" s="9"/>
      <c r="AH267" s="52"/>
      <c r="AI267" s="9"/>
      <c r="AJ267" s="9"/>
      <c r="AK267" s="52"/>
      <c r="AL267" s="9"/>
      <c r="AM267" s="9"/>
      <c r="AN267" s="52"/>
    </row>
    <row r="268" spans="1:40" ht="12.75" x14ac:dyDescent="0.35">
      <c r="A268" s="9"/>
      <c r="B268" s="9"/>
      <c r="C268" s="9"/>
      <c r="D268" s="9"/>
      <c r="E268" s="9"/>
      <c r="F268" s="9"/>
      <c r="G268" s="52"/>
      <c r="H268" s="9"/>
      <c r="I268" s="9"/>
      <c r="J268" s="52"/>
      <c r="K268" s="9"/>
      <c r="L268" s="9"/>
      <c r="M268" s="52"/>
      <c r="N268" s="9"/>
      <c r="O268" s="9"/>
      <c r="P268" s="52"/>
      <c r="Q268" s="9"/>
      <c r="R268" s="9"/>
      <c r="S268" s="52"/>
      <c r="T268" s="9"/>
      <c r="U268" s="9"/>
      <c r="V268" s="52"/>
      <c r="W268" s="9"/>
      <c r="X268" s="9"/>
      <c r="Y268" s="52"/>
      <c r="Z268" s="9"/>
      <c r="AA268" s="9"/>
      <c r="AB268" s="52"/>
      <c r="AC268" s="9"/>
      <c r="AD268" s="9"/>
      <c r="AE268" s="52"/>
      <c r="AF268" s="9"/>
      <c r="AG268" s="9"/>
      <c r="AH268" s="52"/>
      <c r="AI268" s="9"/>
      <c r="AJ268" s="9"/>
      <c r="AK268" s="52"/>
      <c r="AL268" s="9"/>
      <c r="AM268" s="9"/>
      <c r="AN268" s="52"/>
    </row>
    <row r="269" spans="1:40" ht="12.75" x14ac:dyDescent="0.35">
      <c r="A269" s="9"/>
      <c r="B269" s="9"/>
      <c r="C269" s="9"/>
      <c r="D269" s="9"/>
      <c r="E269" s="9"/>
      <c r="F269" s="9"/>
      <c r="G269" s="52"/>
      <c r="H269" s="9"/>
      <c r="I269" s="9"/>
      <c r="J269" s="52"/>
      <c r="K269" s="9"/>
      <c r="L269" s="9"/>
      <c r="M269" s="52"/>
      <c r="N269" s="9"/>
      <c r="O269" s="9"/>
      <c r="P269" s="52"/>
      <c r="Q269" s="9"/>
      <c r="R269" s="9"/>
      <c r="S269" s="52"/>
      <c r="T269" s="9"/>
      <c r="U269" s="9"/>
      <c r="V269" s="52"/>
      <c r="W269" s="9"/>
      <c r="X269" s="9"/>
      <c r="Y269" s="52"/>
      <c r="Z269" s="9"/>
      <c r="AA269" s="9"/>
      <c r="AB269" s="52"/>
      <c r="AC269" s="9"/>
      <c r="AD269" s="9"/>
      <c r="AE269" s="52"/>
      <c r="AF269" s="9"/>
      <c r="AG269" s="9"/>
      <c r="AH269" s="52"/>
      <c r="AI269" s="9"/>
      <c r="AJ269" s="9"/>
      <c r="AK269" s="52"/>
      <c r="AL269" s="9"/>
      <c r="AM269" s="9"/>
      <c r="AN269" s="52"/>
    </row>
    <row r="270" spans="1:40" ht="12.75" x14ac:dyDescent="0.35">
      <c r="A270" s="9"/>
      <c r="B270" s="9"/>
      <c r="C270" s="9"/>
      <c r="D270" s="9"/>
      <c r="E270" s="9"/>
      <c r="F270" s="9"/>
      <c r="G270" s="52"/>
      <c r="H270" s="9"/>
      <c r="I270" s="9"/>
      <c r="J270" s="52"/>
      <c r="K270" s="9"/>
      <c r="L270" s="9"/>
      <c r="M270" s="52"/>
      <c r="N270" s="9"/>
      <c r="O270" s="9"/>
      <c r="P270" s="52"/>
      <c r="Q270" s="9"/>
      <c r="R270" s="9"/>
      <c r="S270" s="52"/>
      <c r="T270" s="9"/>
      <c r="U270" s="9"/>
      <c r="V270" s="52"/>
      <c r="W270" s="9"/>
      <c r="X270" s="9"/>
      <c r="Y270" s="52"/>
      <c r="Z270" s="9"/>
      <c r="AA270" s="9"/>
      <c r="AB270" s="52"/>
      <c r="AC270" s="9"/>
      <c r="AD270" s="9"/>
      <c r="AE270" s="52"/>
      <c r="AF270" s="9"/>
      <c r="AG270" s="9"/>
      <c r="AH270" s="52"/>
      <c r="AI270" s="9"/>
      <c r="AJ270" s="9"/>
      <c r="AK270" s="52"/>
      <c r="AL270" s="9"/>
      <c r="AM270" s="9"/>
      <c r="AN270" s="52"/>
    </row>
    <row r="271" spans="1:40" ht="12.75" x14ac:dyDescent="0.35">
      <c r="A271" s="9"/>
      <c r="B271" s="9"/>
      <c r="C271" s="9"/>
      <c r="D271" s="9"/>
      <c r="E271" s="9"/>
      <c r="F271" s="9"/>
      <c r="G271" s="52"/>
      <c r="H271" s="9"/>
      <c r="I271" s="9"/>
      <c r="J271" s="52"/>
      <c r="K271" s="9"/>
      <c r="L271" s="9"/>
      <c r="M271" s="52"/>
      <c r="N271" s="9"/>
      <c r="O271" s="9"/>
      <c r="P271" s="52"/>
      <c r="Q271" s="9"/>
      <c r="R271" s="9"/>
      <c r="S271" s="52"/>
      <c r="T271" s="9"/>
      <c r="U271" s="9"/>
      <c r="V271" s="52"/>
      <c r="W271" s="9"/>
      <c r="X271" s="9"/>
      <c r="Y271" s="52"/>
      <c r="Z271" s="9"/>
      <c r="AA271" s="9"/>
      <c r="AB271" s="52"/>
      <c r="AC271" s="9"/>
      <c r="AD271" s="9"/>
      <c r="AE271" s="52"/>
      <c r="AF271" s="9"/>
      <c r="AG271" s="9"/>
      <c r="AH271" s="52"/>
      <c r="AI271" s="9"/>
      <c r="AJ271" s="9"/>
      <c r="AK271" s="52"/>
      <c r="AL271" s="9"/>
      <c r="AM271" s="9"/>
      <c r="AN271" s="52"/>
    </row>
    <row r="272" spans="1:40" ht="12.75" x14ac:dyDescent="0.35">
      <c r="A272" s="9"/>
      <c r="B272" s="9"/>
      <c r="C272" s="9"/>
      <c r="D272" s="9"/>
      <c r="E272" s="9"/>
      <c r="F272" s="9"/>
      <c r="G272" s="52"/>
      <c r="H272" s="9"/>
      <c r="I272" s="9"/>
      <c r="J272" s="52"/>
      <c r="K272" s="9"/>
      <c r="L272" s="9"/>
      <c r="M272" s="52"/>
      <c r="N272" s="9"/>
      <c r="O272" s="9"/>
      <c r="P272" s="52"/>
      <c r="Q272" s="9"/>
      <c r="R272" s="9"/>
      <c r="S272" s="52"/>
      <c r="T272" s="9"/>
      <c r="U272" s="9"/>
      <c r="V272" s="52"/>
      <c r="W272" s="9"/>
      <c r="X272" s="9"/>
      <c r="Y272" s="52"/>
      <c r="Z272" s="9"/>
      <c r="AA272" s="9"/>
      <c r="AB272" s="52"/>
      <c r="AC272" s="9"/>
      <c r="AD272" s="9"/>
      <c r="AE272" s="52"/>
      <c r="AF272" s="9"/>
      <c r="AG272" s="9"/>
      <c r="AH272" s="52"/>
      <c r="AI272" s="9"/>
      <c r="AJ272" s="9"/>
      <c r="AK272" s="52"/>
      <c r="AL272" s="9"/>
      <c r="AM272" s="9"/>
      <c r="AN272" s="52"/>
    </row>
    <row r="273" spans="1:40" ht="12.75" x14ac:dyDescent="0.35">
      <c r="A273" s="9"/>
      <c r="B273" s="9"/>
      <c r="C273" s="9"/>
      <c r="D273" s="9"/>
      <c r="E273" s="9"/>
      <c r="F273" s="9"/>
      <c r="G273" s="52"/>
      <c r="H273" s="9"/>
      <c r="I273" s="9"/>
      <c r="J273" s="52"/>
      <c r="K273" s="9"/>
      <c r="L273" s="9"/>
      <c r="M273" s="52"/>
      <c r="N273" s="9"/>
      <c r="O273" s="9"/>
      <c r="P273" s="52"/>
      <c r="Q273" s="9"/>
      <c r="R273" s="9"/>
      <c r="S273" s="52"/>
      <c r="T273" s="9"/>
      <c r="U273" s="9"/>
      <c r="V273" s="52"/>
      <c r="W273" s="9"/>
      <c r="X273" s="9"/>
      <c r="Y273" s="52"/>
      <c r="Z273" s="9"/>
      <c r="AA273" s="9"/>
      <c r="AB273" s="52"/>
      <c r="AC273" s="9"/>
      <c r="AD273" s="9"/>
      <c r="AE273" s="52"/>
      <c r="AF273" s="9"/>
      <c r="AG273" s="9"/>
      <c r="AH273" s="52"/>
      <c r="AI273" s="9"/>
      <c r="AJ273" s="9"/>
      <c r="AK273" s="52"/>
      <c r="AL273" s="9"/>
      <c r="AM273" s="9"/>
      <c r="AN273" s="52"/>
    </row>
    <row r="274" spans="1:40" ht="12.75" x14ac:dyDescent="0.35">
      <c r="A274" s="9"/>
      <c r="B274" s="9"/>
      <c r="C274" s="9"/>
      <c r="D274" s="9"/>
      <c r="E274" s="9"/>
      <c r="F274" s="9"/>
      <c r="G274" s="52"/>
      <c r="H274" s="9"/>
      <c r="I274" s="9"/>
      <c r="J274" s="52"/>
      <c r="K274" s="9"/>
      <c r="L274" s="9"/>
      <c r="M274" s="52"/>
      <c r="N274" s="9"/>
      <c r="O274" s="9"/>
      <c r="P274" s="52"/>
      <c r="Q274" s="9"/>
      <c r="R274" s="9"/>
      <c r="S274" s="52"/>
      <c r="T274" s="9"/>
      <c r="U274" s="9"/>
      <c r="V274" s="52"/>
      <c r="W274" s="9"/>
      <c r="X274" s="9"/>
      <c r="Y274" s="52"/>
      <c r="Z274" s="9"/>
      <c r="AA274" s="9"/>
      <c r="AB274" s="52"/>
      <c r="AC274" s="9"/>
      <c r="AD274" s="9"/>
      <c r="AE274" s="52"/>
      <c r="AF274" s="9"/>
      <c r="AG274" s="9"/>
      <c r="AH274" s="52"/>
      <c r="AI274" s="9"/>
      <c r="AJ274" s="9"/>
      <c r="AK274" s="52"/>
      <c r="AL274" s="9"/>
      <c r="AM274" s="9"/>
      <c r="AN274" s="52"/>
    </row>
    <row r="275" spans="1:40" ht="12.75" x14ac:dyDescent="0.35">
      <c r="A275" s="9"/>
      <c r="B275" s="9"/>
      <c r="C275" s="9"/>
      <c r="D275" s="9"/>
      <c r="E275" s="9"/>
      <c r="F275" s="9"/>
      <c r="G275" s="52"/>
      <c r="H275" s="9"/>
      <c r="I275" s="9"/>
      <c r="J275" s="52"/>
      <c r="K275" s="9"/>
      <c r="L275" s="9"/>
      <c r="M275" s="52"/>
      <c r="N275" s="9"/>
      <c r="O275" s="9"/>
      <c r="P275" s="52"/>
      <c r="Q275" s="9"/>
      <c r="R275" s="9"/>
      <c r="S275" s="52"/>
      <c r="T275" s="9"/>
      <c r="U275" s="9"/>
      <c r="V275" s="52"/>
      <c r="W275" s="9"/>
      <c r="X275" s="9"/>
      <c r="Y275" s="52"/>
      <c r="Z275" s="9"/>
      <c r="AA275" s="9"/>
      <c r="AB275" s="52"/>
      <c r="AC275" s="9"/>
      <c r="AD275" s="9"/>
      <c r="AE275" s="52"/>
      <c r="AF275" s="9"/>
      <c r="AG275" s="9"/>
      <c r="AH275" s="52"/>
      <c r="AI275" s="9"/>
      <c r="AJ275" s="9"/>
      <c r="AK275" s="52"/>
      <c r="AL275" s="9"/>
      <c r="AM275" s="9"/>
      <c r="AN275" s="52"/>
    </row>
    <row r="276" spans="1:40" ht="12.75" x14ac:dyDescent="0.35">
      <c r="A276" s="9"/>
      <c r="B276" s="9"/>
      <c r="C276" s="9"/>
      <c r="D276" s="9"/>
      <c r="E276" s="9"/>
      <c r="F276" s="9"/>
      <c r="G276" s="52"/>
      <c r="H276" s="9"/>
      <c r="I276" s="9"/>
      <c r="J276" s="52"/>
      <c r="K276" s="9"/>
      <c r="L276" s="9"/>
      <c r="M276" s="52"/>
      <c r="N276" s="9"/>
      <c r="O276" s="9"/>
      <c r="P276" s="52"/>
      <c r="Q276" s="9"/>
      <c r="R276" s="9"/>
      <c r="S276" s="52"/>
      <c r="T276" s="9"/>
      <c r="U276" s="9"/>
      <c r="V276" s="52"/>
      <c r="W276" s="9"/>
      <c r="X276" s="9"/>
      <c r="Y276" s="52"/>
      <c r="Z276" s="9"/>
      <c r="AA276" s="9"/>
      <c r="AB276" s="52"/>
      <c r="AC276" s="9"/>
      <c r="AD276" s="9"/>
      <c r="AE276" s="52"/>
      <c r="AF276" s="9"/>
      <c r="AG276" s="9"/>
      <c r="AH276" s="52"/>
      <c r="AI276" s="9"/>
      <c r="AJ276" s="9"/>
      <c r="AK276" s="52"/>
      <c r="AL276" s="9"/>
      <c r="AM276" s="9"/>
      <c r="AN276" s="52"/>
    </row>
    <row r="277" spans="1:40" ht="12.75" x14ac:dyDescent="0.35">
      <c r="A277" s="9"/>
      <c r="B277" s="9"/>
      <c r="C277" s="9"/>
      <c r="D277" s="9"/>
      <c r="E277" s="9"/>
      <c r="F277" s="9"/>
      <c r="G277" s="52"/>
      <c r="H277" s="9"/>
      <c r="I277" s="9"/>
      <c r="J277" s="52"/>
      <c r="K277" s="9"/>
      <c r="L277" s="9"/>
      <c r="M277" s="52"/>
      <c r="N277" s="9"/>
      <c r="O277" s="9"/>
      <c r="P277" s="52"/>
      <c r="Q277" s="9"/>
      <c r="R277" s="9"/>
      <c r="S277" s="52"/>
      <c r="T277" s="9"/>
      <c r="U277" s="9"/>
      <c r="V277" s="52"/>
      <c r="W277" s="9"/>
      <c r="X277" s="9"/>
      <c r="Y277" s="52"/>
      <c r="Z277" s="9"/>
      <c r="AA277" s="9"/>
      <c r="AB277" s="52"/>
      <c r="AC277" s="9"/>
      <c r="AD277" s="9"/>
      <c r="AE277" s="52"/>
      <c r="AF277" s="9"/>
      <c r="AG277" s="9"/>
      <c r="AH277" s="52"/>
      <c r="AI277" s="9"/>
      <c r="AJ277" s="9"/>
      <c r="AK277" s="52"/>
      <c r="AL277" s="9"/>
      <c r="AM277" s="9"/>
      <c r="AN277" s="52"/>
    </row>
    <row r="278" spans="1:40" ht="12.75" x14ac:dyDescent="0.35">
      <c r="A278" s="9"/>
      <c r="B278" s="9"/>
      <c r="C278" s="9"/>
      <c r="D278" s="9"/>
      <c r="E278" s="9"/>
      <c r="F278" s="9"/>
      <c r="G278" s="52"/>
      <c r="H278" s="9"/>
      <c r="I278" s="9"/>
      <c r="J278" s="52"/>
      <c r="K278" s="9"/>
      <c r="L278" s="9"/>
      <c r="M278" s="52"/>
      <c r="N278" s="9"/>
      <c r="O278" s="9"/>
      <c r="P278" s="52"/>
      <c r="Q278" s="9"/>
      <c r="R278" s="9"/>
      <c r="S278" s="52"/>
      <c r="T278" s="9"/>
      <c r="U278" s="9"/>
      <c r="V278" s="52"/>
      <c r="W278" s="9"/>
      <c r="X278" s="9"/>
      <c r="Y278" s="52"/>
      <c r="Z278" s="9"/>
      <c r="AA278" s="9"/>
      <c r="AB278" s="52"/>
      <c r="AC278" s="9"/>
      <c r="AD278" s="9"/>
      <c r="AE278" s="52"/>
      <c r="AF278" s="9"/>
      <c r="AG278" s="9"/>
      <c r="AH278" s="52"/>
      <c r="AI278" s="9"/>
      <c r="AJ278" s="9"/>
      <c r="AK278" s="52"/>
      <c r="AL278" s="9"/>
      <c r="AM278" s="9"/>
      <c r="AN278" s="52"/>
    </row>
    <row r="279" spans="1:40" ht="12.75" x14ac:dyDescent="0.35">
      <c r="A279" s="9"/>
      <c r="B279" s="9"/>
      <c r="C279" s="9"/>
      <c r="D279" s="9"/>
      <c r="E279" s="9"/>
      <c r="F279" s="9"/>
      <c r="G279" s="52"/>
      <c r="H279" s="9"/>
      <c r="I279" s="9"/>
      <c r="J279" s="52"/>
      <c r="K279" s="9"/>
      <c r="L279" s="9"/>
      <c r="M279" s="52"/>
      <c r="N279" s="9"/>
      <c r="O279" s="9"/>
      <c r="P279" s="52"/>
      <c r="Q279" s="9"/>
      <c r="R279" s="9"/>
      <c r="S279" s="52"/>
      <c r="T279" s="9"/>
      <c r="U279" s="9"/>
      <c r="V279" s="52"/>
      <c r="W279" s="9"/>
      <c r="X279" s="9"/>
      <c r="Y279" s="52"/>
      <c r="Z279" s="9"/>
      <c r="AA279" s="9"/>
      <c r="AB279" s="52"/>
      <c r="AC279" s="9"/>
      <c r="AD279" s="9"/>
      <c r="AE279" s="52"/>
      <c r="AF279" s="9"/>
      <c r="AG279" s="9"/>
      <c r="AH279" s="52"/>
      <c r="AI279" s="9"/>
      <c r="AJ279" s="9"/>
      <c r="AK279" s="52"/>
      <c r="AL279" s="9"/>
      <c r="AM279" s="9"/>
      <c r="AN279" s="52"/>
    </row>
    <row r="280" spans="1:40" ht="12.75" x14ac:dyDescent="0.35">
      <c r="A280" s="9"/>
      <c r="B280" s="9"/>
      <c r="C280" s="9"/>
      <c r="D280" s="9"/>
      <c r="E280" s="9"/>
      <c r="F280" s="9"/>
      <c r="G280" s="52"/>
      <c r="H280" s="9"/>
      <c r="I280" s="9"/>
      <c r="J280" s="52"/>
      <c r="K280" s="9"/>
      <c r="L280" s="9"/>
      <c r="M280" s="52"/>
      <c r="N280" s="9"/>
      <c r="O280" s="9"/>
      <c r="P280" s="52"/>
      <c r="Q280" s="9"/>
      <c r="R280" s="9"/>
      <c r="S280" s="52"/>
      <c r="T280" s="9"/>
      <c r="U280" s="9"/>
      <c r="V280" s="52"/>
      <c r="W280" s="9"/>
      <c r="X280" s="9"/>
      <c r="Y280" s="52"/>
      <c r="Z280" s="9"/>
      <c r="AA280" s="9"/>
      <c r="AB280" s="52"/>
      <c r="AC280" s="9"/>
      <c r="AD280" s="9"/>
      <c r="AE280" s="52"/>
      <c r="AF280" s="9"/>
      <c r="AG280" s="9"/>
      <c r="AH280" s="52"/>
      <c r="AI280" s="9"/>
      <c r="AJ280" s="9"/>
      <c r="AK280" s="52"/>
      <c r="AL280" s="9"/>
      <c r="AM280" s="9"/>
      <c r="AN280" s="52"/>
    </row>
    <row r="281" spans="1:40" ht="12.75" x14ac:dyDescent="0.35">
      <c r="A281" s="9"/>
      <c r="B281" s="9"/>
      <c r="C281" s="9"/>
      <c r="D281" s="9"/>
      <c r="E281" s="9"/>
      <c r="F281" s="9"/>
      <c r="G281" s="52"/>
      <c r="H281" s="9"/>
      <c r="I281" s="9"/>
      <c r="J281" s="52"/>
      <c r="K281" s="9"/>
      <c r="L281" s="9"/>
      <c r="M281" s="52"/>
      <c r="N281" s="9"/>
      <c r="O281" s="9"/>
      <c r="P281" s="52"/>
      <c r="Q281" s="9"/>
      <c r="R281" s="9"/>
      <c r="S281" s="52"/>
      <c r="T281" s="9"/>
      <c r="U281" s="9"/>
      <c r="V281" s="52"/>
      <c r="W281" s="9"/>
      <c r="X281" s="9"/>
      <c r="Y281" s="52"/>
      <c r="Z281" s="9"/>
      <c r="AA281" s="9"/>
      <c r="AB281" s="52"/>
      <c r="AC281" s="9"/>
      <c r="AD281" s="9"/>
      <c r="AE281" s="52"/>
      <c r="AF281" s="9"/>
      <c r="AG281" s="9"/>
      <c r="AH281" s="52"/>
      <c r="AI281" s="9"/>
      <c r="AJ281" s="9"/>
      <c r="AK281" s="52"/>
      <c r="AL281" s="9"/>
      <c r="AM281" s="9"/>
      <c r="AN281" s="52"/>
    </row>
    <row r="282" spans="1:40" ht="12.75" x14ac:dyDescent="0.35">
      <c r="A282" s="9"/>
      <c r="B282" s="9"/>
      <c r="C282" s="9"/>
      <c r="D282" s="9"/>
      <c r="E282" s="9"/>
      <c r="F282" s="9"/>
      <c r="G282" s="52"/>
      <c r="H282" s="9"/>
      <c r="I282" s="9"/>
      <c r="J282" s="52"/>
      <c r="K282" s="9"/>
      <c r="L282" s="9"/>
      <c r="M282" s="52"/>
      <c r="N282" s="9"/>
      <c r="O282" s="9"/>
      <c r="P282" s="52"/>
      <c r="Q282" s="9"/>
      <c r="R282" s="9"/>
      <c r="S282" s="52"/>
      <c r="T282" s="9"/>
      <c r="U282" s="9"/>
      <c r="V282" s="52"/>
      <c r="W282" s="9"/>
      <c r="X282" s="9"/>
      <c r="Y282" s="52"/>
      <c r="Z282" s="9"/>
      <c r="AA282" s="9"/>
      <c r="AB282" s="52"/>
      <c r="AC282" s="9"/>
      <c r="AD282" s="9"/>
      <c r="AE282" s="52"/>
      <c r="AF282" s="9"/>
      <c r="AG282" s="9"/>
      <c r="AH282" s="52"/>
      <c r="AI282" s="9"/>
      <c r="AJ282" s="9"/>
      <c r="AK282" s="52"/>
      <c r="AL282" s="9"/>
      <c r="AM282" s="9"/>
      <c r="AN282" s="52"/>
    </row>
    <row r="283" spans="1:40" ht="12.75" x14ac:dyDescent="0.35">
      <c r="A283" s="9"/>
      <c r="B283" s="9"/>
      <c r="C283" s="9"/>
      <c r="D283" s="9"/>
      <c r="E283" s="9"/>
      <c r="F283" s="9"/>
      <c r="G283" s="52"/>
      <c r="H283" s="9"/>
      <c r="I283" s="9"/>
      <c r="J283" s="52"/>
      <c r="K283" s="9"/>
      <c r="L283" s="9"/>
      <c r="M283" s="52"/>
      <c r="N283" s="9"/>
      <c r="O283" s="9"/>
      <c r="P283" s="52"/>
      <c r="Q283" s="9"/>
      <c r="R283" s="9"/>
      <c r="S283" s="52"/>
      <c r="T283" s="9"/>
      <c r="U283" s="9"/>
      <c r="V283" s="52"/>
      <c r="W283" s="9"/>
      <c r="X283" s="9"/>
      <c r="Y283" s="52"/>
      <c r="Z283" s="9"/>
      <c r="AA283" s="9"/>
      <c r="AB283" s="52"/>
      <c r="AC283" s="9"/>
      <c r="AD283" s="9"/>
      <c r="AE283" s="52"/>
      <c r="AF283" s="9"/>
      <c r="AG283" s="9"/>
      <c r="AH283" s="52"/>
      <c r="AI283" s="9"/>
      <c r="AJ283" s="9"/>
      <c r="AK283" s="52"/>
      <c r="AL283" s="9"/>
      <c r="AM283" s="9"/>
      <c r="AN283" s="52"/>
    </row>
    <row r="284" spans="1:40" ht="12.75" x14ac:dyDescent="0.35">
      <c r="A284" s="9"/>
      <c r="B284" s="9"/>
      <c r="C284" s="9"/>
      <c r="D284" s="9"/>
      <c r="E284" s="9"/>
      <c r="F284" s="9"/>
      <c r="G284" s="52"/>
      <c r="H284" s="9"/>
      <c r="I284" s="9"/>
      <c r="J284" s="52"/>
      <c r="K284" s="9"/>
      <c r="L284" s="9"/>
      <c r="M284" s="52"/>
      <c r="N284" s="9"/>
      <c r="O284" s="9"/>
      <c r="P284" s="52"/>
      <c r="Q284" s="9"/>
      <c r="R284" s="9"/>
      <c r="S284" s="52"/>
      <c r="T284" s="9"/>
      <c r="U284" s="9"/>
      <c r="V284" s="52"/>
      <c r="W284" s="9"/>
      <c r="X284" s="9"/>
      <c r="Y284" s="52"/>
      <c r="Z284" s="9"/>
      <c r="AA284" s="9"/>
      <c r="AB284" s="52"/>
      <c r="AC284" s="9"/>
      <c r="AD284" s="9"/>
      <c r="AE284" s="52"/>
      <c r="AF284" s="9"/>
      <c r="AG284" s="9"/>
      <c r="AH284" s="52"/>
      <c r="AI284" s="9"/>
      <c r="AJ284" s="9"/>
      <c r="AK284" s="52"/>
      <c r="AL284" s="9"/>
      <c r="AM284" s="9"/>
      <c r="AN284" s="52"/>
    </row>
    <row r="285" spans="1:40" ht="12.75" x14ac:dyDescent="0.35">
      <c r="A285" s="9"/>
      <c r="B285" s="9"/>
      <c r="C285" s="9"/>
      <c r="D285" s="9"/>
      <c r="E285" s="9"/>
      <c r="F285" s="9"/>
      <c r="G285" s="52"/>
      <c r="H285" s="9"/>
      <c r="I285" s="9"/>
      <c r="J285" s="52"/>
      <c r="K285" s="9"/>
      <c r="L285" s="9"/>
      <c r="M285" s="52"/>
      <c r="N285" s="9"/>
      <c r="O285" s="9"/>
      <c r="P285" s="52"/>
      <c r="Q285" s="9"/>
      <c r="R285" s="9"/>
      <c r="S285" s="52"/>
      <c r="T285" s="9"/>
      <c r="U285" s="9"/>
      <c r="V285" s="52"/>
      <c r="W285" s="9"/>
      <c r="X285" s="9"/>
      <c r="Y285" s="52"/>
      <c r="Z285" s="9"/>
      <c r="AA285" s="9"/>
      <c r="AB285" s="52"/>
      <c r="AC285" s="9"/>
      <c r="AD285" s="9"/>
      <c r="AE285" s="52"/>
      <c r="AF285" s="9"/>
      <c r="AG285" s="9"/>
      <c r="AH285" s="52"/>
      <c r="AI285" s="9"/>
      <c r="AJ285" s="9"/>
      <c r="AK285" s="52"/>
      <c r="AL285" s="9"/>
      <c r="AM285" s="9"/>
      <c r="AN285" s="52"/>
    </row>
    <row r="286" spans="1:40" ht="12.75" x14ac:dyDescent="0.35">
      <c r="A286" s="9"/>
      <c r="B286" s="9"/>
      <c r="C286" s="9"/>
      <c r="D286" s="9"/>
      <c r="E286" s="9"/>
      <c r="F286" s="9"/>
      <c r="G286" s="52"/>
      <c r="H286" s="9"/>
      <c r="I286" s="9"/>
      <c r="J286" s="52"/>
      <c r="K286" s="9"/>
      <c r="L286" s="9"/>
      <c r="M286" s="52"/>
      <c r="N286" s="9"/>
      <c r="O286" s="9"/>
      <c r="P286" s="52"/>
      <c r="Q286" s="9"/>
      <c r="R286" s="9"/>
      <c r="S286" s="52"/>
      <c r="T286" s="9"/>
      <c r="U286" s="9"/>
      <c r="V286" s="52"/>
      <c r="W286" s="9"/>
      <c r="X286" s="9"/>
      <c r="Y286" s="52"/>
      <c r="Z286" s="9"/>
      <c r="AA286" s="9"/>
      <c r="AB286" s="52"/>
      <c r="AC286" s="9"/>
      <c r="AD286" s="9"/>
      <c r="AE286" s="52"/>
      <c r="AF286" s="9"/>
      <c r="AG286" s="9"/>
      <c r="AH286" s="52"/>
      <c r="AI286" s="9"/>
      <c r="AJ286" s="9"/>
      <c r="AK286" s="52"/>
      <c r="AL286" s="9"/>
      <c r="AM286" s="9"/>
      <c r="AN286" s="52"/>
    </row>
    <row r="287" spans="1:40" ht="12.75" x14ac:dyDescent="0.35">
      <c r="A287" s="9"/>
      <c r="B287" s="9"/>
      <c r="C287" s="9"/>
      <c r="D287" s="9"/>
      <c r="E287" s="9"/>
      <c r="F287" s="9"/>
      <c r="G287" s="52"/>
      <c r="H287" s="9"/>
      <c r="I287" s="9"/>
      <c r="J287" s="52"/>
      <c r="K287" s="9"/>
      <c r="L287" s="9"/>
      <c r="M287" s="52"/>
      <c r="N287" s="9"/>
      <c r="O287" s="9"/>
      <c r="P287" s="52"/>
      <c r="Q287" s="9"/>
      <c r="R287" s="9"/>
      <c r="S287" s="52"/>
      <c r="T287" s="9"/>
      <c r="U287" s="9"/>
      <c r="V287" s="52"/>
      <c r="W287" s="9"/>
      <c r="X287" s="9"/>
      <c r="Y287" s="52"/>
      <c r="Z287" s="9"/>
      <c r="AA287" s="9"/>
      <c r="AB287" s="52"/>
      <c r="AC287" s="9"/>
      <c r="AD287" s="9"/>
      <c r="AE287" s="52"/>
      <c r="AF287" s="9"/>
      <c r="AG287" s="9"/>
      <c r="AH287" s="52"/>
      <c r="AI287" s="9"/>
      <c r="AJ287" s="9"/>
      <c r="AK287" s="52"/>
      <c r="AL287" s="9"/>
      <c r="AM287" s="9"/>
      <c r="AN287" s="52"/>
    </row>
    <row r="288" spans="1:40" ht="12.75" x14ac:dyDescent="0.35">
      <c r="A288" s="9"/>
      <c r="B288" s="9"/>
      <c r="C288" s="9"/>
      <c r="D288" s="9"/>
      <c r="E288" s="9"/>
      <c r="F288" s="9"/>
      <c r="G288" s="52"/>
      <c r="H288" s="9"/>
      <c r="I288" s="9"/>
      <c r="J288" s="52"/>
      <c r="K288" s="9"/>
      <c r="L288" s="9"/>
      <c r="M288" s="52"/>
      <c r="N288" s="9"/>
      <c r="O288" s="9"/>
      <c r="P288" s="52"/>
      <c r="Q288" s="9"/>
      <c r="R288" s="9"/>
      <c r="S288" s="52"/>
      <c r="T288" s="9"/>
      <c r="U288" s="9"/>
      <c r="V288" s="52"/>
      <c r="W288" s="9"/>
      <c r="X288" s="9"/>
      <c r="Y288" s="52"/>
      <c r="Z288" s="9"/>
      <c r="AA288" s="9"/>
      <c r="AB288" s="52"/>
      <c r="AC288" s="9"/>
      <c r="AD288" s="9"/>
      <c r="AE288" s="52"/>
      <c r="AF288" s="9"/>
      <c r="AG288" s="9"/>
      <c r="AH288" s="52"/>
      <c r="AI288" s="9"/>
      <c r="AJ288" s="9"/>
      <c r="AK288" s="52"/>
      <c r="AL288" s="9"/>
      <c r="AM288" s="9"/>
      <c r="AN288" s="52"/>
    </row>
    <row r="289" spans="1:40" ht="12.75" x14ac:dyDescent="0.35">
      <c r="A289" s="9"/>
      <c r="B289" s="9"/>
      <c r="C289" s="9"/>
      <c r="D289" s="9"/>
      <c r="E289" s="9"/>
      <c r="F289" s="9"/>
      <c r="G289" s="52"/>
      <c r="H289" s="9"/>
      <c r="I289" s="9"/>
      <c r="J289" s="52"/>
      <c r="K289" s="9"/>
      <c r="L289" s="9"/>
      <c r="M289" s="52"/>
      <c r="N289" s="9"/>
      <c r="O289" s="9"/>
      <c r="P289" s="52"/>
      <c r="Q289" s="9"/>
      <c r="R289" s="9"/>
      <c r="S289" s="52"/>
      <c r="T289" s="9"/>
      <c r="U289" s="9"/>
      <c r="V289" s="52"/>
      <c r="W289" s="9"/>
      <c r="X289" s="9"/>
      <c r="Y289" s="52"/>
      <c r="Z289" s="9"/>
      <c r="AA289" s="9"/>
      <c r="AB289" s="52"/>
      <c r="AC289" s="9"/>
      <c r="AD289" s="9"/>
      <c r="AE289" s="52"/>
      <c r="AF289" s="9"/>
      <c r="AG289" s="9"/>
      <c r="AH289" s="52"/>
      <c r="AI289" s="9"/>
      <c r="AJ289" s="9"/>
      <c r="AK289" s="52"/>
      <c r="AL289" s="9"/>
      <c r="AM289" s="9"/>
      <c r="AN289" s="52"/>
    </row>
    <row r="290" spans="1:40" ht="12.75" x14ac:dyDescent="0.35">
      <c r="A290" s="9"/>
      <c r="B290" s="9"/>
      <c r="C290" s="9"/>
      <c r="D290" s="9"/>
      <c r="E290" s="9"/>
      <c r="F290" s="9"/>
      <c r="G290" s="52"/>
      <c r="H290" s="9"/>
      <c r="I290" s="9"/>
      <c r="J290" s="52"/>
      <c r="K290" s="9"/>
      <c r="L290" s="9"/>
      <c r="M290" s="52"/>
      <c r="N290" s="9"/>
      <c r="O290" s="9"/>
      <c r="P290" s="52"/>
      <c r="Q290" s="9"/>
      <c r="R290" s="9"/>
      <c r="S290" s="52"/>
      <c r="T290" s="9"/>
      <c r="U290" s="9"/>
      <c r="V290" s="52"/>
      <c r="W290" s="9"/>
      <c r="X290" s="9"/>
      <c r="Y290" s="52"/>
      <c r="Z290" s="9"/>
      <c r="AA290" s="9"/>
      <c r="AB290" s="52"/>
      <c r="AC290" s="9"/>
      <c r="AD290" s="9"/>
      <c r="AE290" s="52"/>
      <c r="AF290" s="9"/>
      <c r="AG290" s="9"/>
      <c r="AH290" s="52"/>
      <c r="AI290" s="9"/>
      <c r="AJ290" s="9"/>
      <c r="AK290" s="52"/>
      <c r="AL290" s="9"/>
      <c r="AM290" s="9"/>
      <c r="AN290" s="52"/>
    </row>
    <row r="291" spans="1:40" ht="12.75" x14ac:dyDescent="0.35">
      <c r="A291" s="9"/>
      <c r="B291" s="9"/>
      <c r="C291" s="9"/>
      <c r="D291" s="9"/>
      <c r="E291" s="9"/>
      <c r="F291" s="9"/>
      <c r="G291" s="52"/>
      <c r="H291" s="9"/>
      <c r="I291" s="9"/>
      <c r="J291" s="52"/>
      <c r="K291" s="9"/>
      <c r="L291" s="9"/>
      <c r="M291" s="52"/>
      <c r="N291" s="9"/>
      <c r="O291" s="9"/>
      <c r="P291" s="52"/>
      <c r="Q291" s="9"/>
      <c r="R291" s="9"/>
      <c r="S291" s="52"/>
      <c r="T291" s="9"/>
      <c r="U291" s="9"/>
      <c r="V291" s="52"/>
      <c r="W291" s="9"/>
      <c r="X291" s="9"/>
      <c r="Y291" s="52"/>
      <c r="Z291" s="9"/>
      <c r="AA291" s="9"/>
      <c r="AB291" s="52"/>
      <c r="AC291" s="9"/>
      <c r="AD291" s="9"/>
      <c r="AE291" s="52"/>
      <c r="AF291" s="9"/>
      <c r="AG291" s="9"/>
      <c r="AH291" s="52"/>
      <c r="AI291" s="9"/>
      <c r="AJ291" s="9"/>
      <c r="AK291" s="52"/>
      <c r="AL291" s="9"/>
      <c r="AM291" s="9"/>
      <c r="AN291" s="52"/>
    </row>
    <row r="292" spans="1:40" ht="12.75" x14ac:dyDescent="0.35">
      <c r="A292" s="9"/>
      <c r="B292" s="9"/>
      <c r="C292" s="9"/>
      <c r="D292" s="9"/>
      <c r="E292" s="9"/>
      <c r="F292" s="9"/>
      <c r="G292" s="52"/>
      <c r="H292" s="9"/>
      <c r="I292" s="9"/>
      <c r="J292" s="52"/>
      <c r="K292" s="9"/>
      <c r="L292" s="9"/>
      <c r="M292" s="52"/>
      <c r="N292" s="9"/>
      <c r="O292" s="9"/>
      <c r="P292" s="52"/>
      <c r="Q292" s="9"/>
      <c r="R292" s="9"/>
      <c r="S292" s="52"/>
      <c r="T292" s="9"/>
      <c r="U292" s="9"/>
      <c r="V292" s="52"/>
      <c r="W292" s="9"/>
      <c r="X292" s="9"/>
      <c r="Y292" s="52"/>
      <c r="Z292" s="9"/>
      <c r="AA292" s="9"/>
      <c r="AB292" s="52"/>
      <c r="AC292" s="9"/>
      <c r="AD292" s="9"/>
      <c r="AE292" s="52"/>
      <c r="AF292" s="9"/>
      <c r="AG292" s="9"/>
      <c r="AH292" s="52"/>
      <c r="AI292" s="9"/>
      <c r="AJ292" s="9"/>
      <c r="AK292" s="52"/>
      <c r="AL292" s="9"/>
      <c r="AM292" s="9"/>
      <c r="AN292" s="52"/>
    </row>
    <row r="293" spans="1:40" ht="12.75" x14ac:dyDescent="0.35">
      <c r="A293" s="9"/>
      <c r="B293" s="9"/>
      <c r="C293" s="9"/>
      <c r="D293" s="9"/>
      <c r="E293" s="9"/>
      <c r="F293" s="9"/>
      <c r="G293" s="52"/>
      <c r="H293" s="9"/>
      <c r="I293" s="9"/>
      <c r="J293" s="52"/>
      <c r="K293" s="9"/>
      <c r="L293" s="9"/>
      <c r="M293" s="52"/>
      <c r="N293" s="9"/>
      <c r="O293" s="9"/>
      <c r="P293" s="52"/>
      <c r="Q293" s="9"/>
      <c r="R293" s="9"/>
      <c r="S293" s="52"/>
      <c r="T293" s="9"/>
      <c r="U293" s="9"/>
      <c r="V293" s="52"/>
      <c r="W293" s="9"/>
      <c r="X293" s="9"/>
      <c r="Y293" s="52"/>
      <c r="Z293" s="9"/>
      <c r="AA293" s="9"/>
      <c r="AB293" s="52"/>
      <c r="AC293" s="9"/>
      <c r="AD293" s="9"/>
      <c r="AE293" s="52"/>
      <c r="AF293" s="9"/>
      <c r="AG293" s="9"/>
      <c r="AH293" s="52"/>
      <c r="AI293" s="9"/>
      <c r="AJ293" s="9"/>
      <c r="AK293" s="52"/>
      <c r="AL293" s="9"/>
      <c r="AM293" s="9"/>
      <c r="AN293" s="52"/>
    </row>
    <row r="294" spans="1:40" ht="12.75" x14ac:dyDescent="0.35">
      <c r="A294" s="9"/>
      <c r="B294" s="9"/>
      <c r="C294" s="9"/>
      <c r="D294" s="9"/>
      <c r="E294" s="9"/>
      <c r="F294" s="9"/>
      <c r="G294" s="52"/>
      <c r="H294" s="9"/>
      <c r="I294" s="9"/>
      <c r="J294" s="52"/>
      <c r="K294" s="9"/>
      <c r="L294" s="9"/>
      <c r="M294" s="52"/>
      <c r="N294" s="9"/>
      <c r="O294" s="9"/>
      <c r="P294" s="52"/>
      <c r="Q294" s="9"/>
      <c r="R294" s="9"/>
      <c r="S294" s="52"/>
      <c r="T294" s="9"/>
      <c r="U294" s="9"/>
      <c r="V294" s="52"/>
      <c r="W294" s="9"/>
      <c r="X294" s="9"/>
      <c r="Y294" s="52"/>
      <c r="Z294" s="9"/>
      <c r="AA294" s="9"/>
      <c r="AB294" s="52"/>
      <c r="AC294" s="9"/>
      <c r="AD294" s="9"/>
      <c r="AE294" s="52"/>
      <c r="AF294" s="9"/>
      <c r="AG294" s="9"/>
      <c r="AH294" s="52"/>
      <c r="AI294" s="9"/>
      <c r="AJ294" s="9"/>
      <c r="AK294" s="52"/>
      <c r="AL294" s="9"/>
      <c r="AM294" s="9"/>
      <c r="AN294" s="52"/>
    </row>
    <row r="295" spans="1:40" ht="12.75" x14ac:dyDescent="0.35">
      <c r="A295" s="9"/>
      <c r="B295" s="9"/>
      <c r="C295" s="9"/>
      <c r="D295" s="9"/>
      <c r="E295" s="9"/>
      <c r="F295" s="9"/>
      <c r="G295" s="52"/>
      <c r="H295" s="9"/>
      <c r="I295" s="9"/>
      <c r="J295" s="52"/>
      <c r="K295" s="9"/>
      <c r="L295" s="9"/>
      <c r="M295" s="52"/>
      <c r="N295" s="9"/>
      <c r="O295" s="9"/>
      <c r="P295" s="52"/>
      <c r="Q295" s="9"/>
      <c r="R295" s="9"/>
      <c r="S295" s="52"/>
      <c r="T295" s="9"/>
      <c r="U295" s="9"/>
      <c r="V295" s="52"/>
      <c r="W295" s="9"/>
      <c r="X295" s="9"/>
      <c r="Y295" s="52"/>
      <c r="Z295" s="9"/>
      <c r="AA295" s="9"/>
      <c r="AB295" s="52"/>
      <c r="AC295" s="9"/>
      <c r="AD295" s="9"/>
      <c r="AE295" s="52"/>
      <c r="AF295" s="9"/>
      <c r="AG295" s="9"/>
      <c r="AH295" s="52"/>
      <c r="AI295" s="9"/>
      <c r="AJ295" s="9"/>
      <c r="AK295" s="52"/>
      <c r="AL295" s="9"/>
      <c r="AM295" s="9"/>
      <c r="AN295" s="52"/>
    </row>
    <row r="296" spans="1:40" ht="12.75" x14ac:dyDescent="0.35">
      <c r="A296" s="9"/>
      <c r="B296" s="9"/>
      <c r="C296" s="9"/>
      <c r="D296" s="9"/>
      <c r="E296" s="9"/>
      <c r="F296" s="9"/>
      <c r="G296" s="52"/>
      <c r="H296" s="9"/>
      <c r="I296" s="9"/>
      <c r="J296" s="52"/>
      <c r="K296" s="9"/>
      <c r="L296" s="9"/>
      <c r="M296" s="52"/>
      <c r="N296" s="9"/>
      <c r="O296" s="9"/>
      <c r="P296" s="52"/>
      <c r="Q296" s="9"/>
      <c r="R296" s="9"/>
      <c r="S296" s="52"/>
      <c r="T296" s="9"/>
      <c r="U296" s="9"/>
      <c r="V296" s="52"/>
      <c r="W296" s="9"/>
      <c r="X296" s="9"/>
      <c r="Y296" s="52"/>
      <c r="Z296" s="9"/>
      <c r="AA296" s="9"/>
      <c r="AB296" s="52"/>
      <c r="AC296" s="9"/>
      <c r="AD296" s="9"/>
      <c r="AE296" s="52"/>
      <c r="AF296" s="9"/>
      <c r="AG296" s="9"/>
      <c r="AH296" s="52"/>
      <c r="AI296" s="9"/>
      <c r="AJ296" s="9"/>
      <c r="AK296" s="52"/>
      <c r="AL296" s="9"/>
      <c r="AM296" s="9"/>
      <c r="AN296" s="52"/>
    </row>
    <row r="297" spans="1:40" ht="12.75" x14ac:dyDescent="0.35">
      <c r="A297" s="9"/>
      <c r="B297" s="9"/>
      <c r="C297" s="9"/>
      <c r="D297" s="9"/>
      <c r="E297" s="9"/>
      <c r="F297" s="9"/>
      <c r="G297" s="52"/>
      <c r="H297" s="9"/>
      <c r="I297" s="9"/>
      <c r="J297" s="52"/>
      <c r="K297" s="9"/>
      <c r="L297" s="9"/>
      <c r="M297" s="52"/>
      <c r="N297" s="9"/>
      <c r="O297" s="9"/>
      <c r="P297" s="52"/>
      <c r="Q297" s="9"/>
      <c r="R297" s="9"/>
      <c r="S297" s="52"/>
      <c r="T297" s="9"/>
      <c r="U297" s="9"/>
      <c r="V297" s="52"/>
      <c r="W297" s="9"/>
      <c r="X297" s="9"/>
      <c r="Y297" s="52"/>
      <c r="Z297" s="9"/>
      <c r="AA297" s="9"/>
      <c r="AB297" s="52"/>
      <c r="AC297" s="9"/>
      <c r="AD297" s="9"/>
      <c r="AE297" s="52"/>
      <c r="AF297" s="9"/>
      <c r="AG297" s="9"/>
      <c r="AH297" s="52"/>
      <c r="AI297" s="9"/>
      <c r="AJ297" s="9"/>
      <c r="AK297" s="52"/>
      <c r="AL297" s="9"/>
      <c r="AM297" s="9"/>
      <c r="AN297" s="52"/>
    </row>
    <row r="298" spans="1:40" ht="12.75" x14ac:dyDescent="0.35">
      <c r="A298" s="9"/>
      <c r="B298" s="9"/>
      <c r="C298" s="9"/>
      <c r="D298" s="9"/>
      <c r="E298" s="9"/>
      <c r="F298" s="9"/>
      <c r="G298" s="52"/>
      <c r="H298" s="9"/>
      <c r="I298" s="9"/>
      <c r="J298" s="52"/>
      <c r="K298" s="9"/>
      <c r="L298" s="9"/>
      <c r="M298" s="52"/>
      <c r="N298" s="9"/>
      <c r="O298" s="9"/>
      <c r="P298" s="52"/>
      <c r="Q298" s="9"/>
      <c r="R298" s="9"/>
      <c r="S298" s="52"/>
      <c r="T298" s="9"/>
      <c r="U298" s="9"/>
      <c r="V298" s="52"/>
      <c r="W298" s="9"/>
      <c r="X298" s="9"/>
      <c r="Y298" s="52"/>
      <c r="Z298" s="9"/>
      <c r="AA298" s="9"/>
      <c r="AB298" s="52"/>
      <c r="AC298" s="9"/>
      <c r="AD298" s="9"/>
      <c r="AE298" s="52"/>
      <c r="AF298" s="9"/>
      <c r="AG298" s="9"/>
      <c r="AH298" s="52"/>
      <c r="AI298" s="9"/>
      <c r="AJ298" s="9"/>
      <c r="AK298" s="52"/>
      <c r="AL298" s="9"/>
      <c r="AM298" s="9"/>
      <c r="AN298" s="52"/>
    </row>
    <row r="299" spans="1:40" ht="12.75" x14ac:dyDescent="0.35">
      <c r="A299" s="9"/>
      <c r="B299" s="9"/>
      <c r="C299" s="9"/>
      <c r="D299" s="9"/>
      <c r="E299" s="9"/>
      <c r="F299" s="9"/>
      <c r="G299" s="52"/>
      <c r="H299" s="9"/>
      <c r="I299" s="9"/>
      <c r="J299" s="52"/>
      <c r="K299" s="9"/>
      <c r="L299" s="9"/>
      <c r="M299" s="52"/>
      <c r="N299" s="9"/>
      <c r="O299" s="9"/>
      <c r="P299" s="52"/>
      <c r="Q299" s="9"/>
      <c r="R299" s="9"/>
      <c r="S299" s="52"/>
      <c r="T299" s="9"/>
      <c r="U299" s="9"/>
      <c r="V299" s="52"/>
      <c r="W299" s="9"/>
      <c r="X299" s="9"/>
      <c r="Y299" s="52"/>
      <c r="Z299" s="9"/>
      <c r="AA299" s="9"/>
      <c r="AB299" s="52"/>
      <c r="AC299" s="9"/>
      <c r="AD299" s="9"/>
      <c r="AE299" s="52"/>
      <c r="AF299" s="9"/>
      <c r="AG299" s="9"/>
      <c r="AH299" s="52"/>
      <c r="AI299" s="9"/>
      <c r="AJ299" s="9"/>
      <c r="AK299" s="52"/>
      <c r="AL299" s="9"/>
      <c r="AM299" s="9"/>
      <c r="AN299" s="52"/>
    </row>
    <row r="300" spans="1:40" ht="12.75" x14ac:dyDescent="0.35">
      <c r="A300" s="9"/>
      <c r="B300" s="9"/>
      <c r="C300" s="9"/>
      <c r="D300" s="9"/>
      <c r="E300" s="9"/>
      <c r="F300" s="9"/>
      <c r="G300" s="52"/>
      <c r="H300" s="9"/>
      <c r="I300" s="9"/>
      <c r="J300" s="52"/>
      <c r="K300" s="9"/>
      <c r="L300" s="9"/>
      <c r="M300" s="52"/>
      <c r="N300" s="9"/>
      <c r="O300" s="9"/>
      <c r="P300" s="52"/>
      <c r="Q300" s="9"/>
      <c r="R300" s="9"/>
      <c r="S300" s="52"/>
      <c r="T300" s="9"/>
      <c r="U300" s="9"/>
      <c r="V300" s="52"/>
      <c r="W300" s="9"/>
      <c r="X300" s="9"/>
      <c r="Y300" s="52"/>
      <c r="Z300" s="9"/>
      <c r="AA300" s="9"/>
      <c r="AB300" s="52"/>
      <c r="AC300" s="9"/>
      <c r="AD300" s="9"/>
      <c r="AE300" s="52"/>
      <c r="AF300" s="9"/>
      <c r="AG300" s="9"/>
      <c r="AH300" s="52"/>
      <c r="AI300" s="9"/>
      <c r="AJ300" s="9"/>
      <c r="AK300" s="52"/>
      <c r="AL300" s="9"/>
      <c r="AM300" s="9"/>
      <c r="AN300" s="52"/>
    </row>
    <row r="301" spans="1:40" ht="12.75" x14ac:dyDescent="0.35">
      <c r="A301" s="9"/>
      <c r="B301" s="9"/>
      <c r="C301" s="9"/>
      <c r="D301" s="9"/>
      <c r="E301" s="9"/>
      <c r="F301" s="9"/>
      <c r="G301" s="52"/>
      <c r="H301" s="9"/>
      <c r="I301" s="9"/>
      <c r="J301" s="52"/>
      <c r="K301" s="9"/>
      <c r="L301" s="9"/>
      <c r="M301" s="52"/>
      <c r="N301" s="9"/>
      <c r="O301" s="9"/>
      <c r="P301" s="52"/>
      <c r="Q301" s="9"/>
      <c r="R301" s="9"/>
      <c r="S301" s="52"/>
      <c r="T301" s="9"/>
      <c r="U301" s="9"/>
      <c r="V301" s="52"/>
      <c r="W301" s="9"/>
      <c r="X301" s="9"/>
      <c r="Y301" s="52"/>
      <c r="Z301" s="9"/>
      <c r="AA301" s="9"/>
      <c r="AB301" s="52"/>
      <c r="AC301" s="9"/>
      <c r="AD301" s="9"/>
      <c r="AE301" s="52"/>
      <c r="AF301" s="9"/>
      <c r="AG301" s="9"/>
      <c r="AH301" s="52"/>
      <c r="AI301" s="9"/>
      <c r="AJ301" s="9"/>
      <c r="AK301" s="52"/>
      <c r="AL301" s="9"/>
      <c r="AM301" s="9"/>
      <c r="AN301" s="52"/>
    </row>
    <row r="302" spans="1:40" ht="12.75" x14ac:dyDescent="0.35">
      <c r="A302" s="9"/>
      <c r="B302" s="9"/>
      <c r="C302" s="9"/>
      <c r="D302" s="9"/>
      <c r="E302" s="9"/>
      <c r="F302" s="9"/>
      <c r="G302" s="52"/>
      <c r="H302" s="9"/>
      <c r="I302" s="9"/>
      <c r="J302" s="52"/>
      <c r="K302" s="9"/>
      <c r="L302" s="9"/>
      <c r="M302" s="52"/>
      <c r="N302" s="9"/>
      <c r="O302" s="9"/>
      <c r="P302" s="52"/>
      <c r="Q302" s="9"/>
      <c r="R302" s="9"/>
      <c r="S302" s="52"/>
      <c r="T302" s="9"/>
      <c r="U302" s="9"/>
      <c r="V302" s="52"/>
      <c r="W302" s="9"/>
      <c r="X302" s="9"/>
      <c r="Y302" s="52"/>
      <c r="Z302" s="9"/>
      <c r="AA302" s="9"/>
      <c r="AB302" s="52"/>
      <c r="AC302" s="9"/>
      <c r="AD302" s="9"/>
      <c r="AE302" s="52"/>
      <c r="AF302" s="9"/>
      <c r="AG302" s="9"/>
      <c r="AH302" s="52"/>
      <c r="AI302" s="9"/>
      <c r="AJ302" s="9"/>
      <c r="AK302" s="52"/>
      <c r="AL302" s="9"/>
      <c r="AM302" s="9"/>
      <c r="AN302" s="52"/>
    </row>
    <row r="303" spans="1:40" ht="12.75" x14ac:dyDescent="0.35">
      <c r="A303" s="9"/>
      <c r="B303" s="9"/>
      <c r="C303" s="9"/>
      <c r="D303" s="9"/>
      <c r="E303" s="9"/>
      <c r="F303" s="9"/>
      <c r="G303" s="52"/>
      <c r="H303" s="9"/>
      <c r="I303" s="9"/>
      <c r="J303" s="52"/>
      <c r="K303" s="9"/>
      <c r="L303" s="9"/>
      <c r="M303" s="52"/>
      <c r="N303" s="9"/>
      <c r="O303" s="9"/>
      <c r="P303" s="52"/>
      <c r="Q303" s="9"/>
      <c r="R303" s="9"/>
      <c r="S303" s="52"/>
      <c r="T303" s="9"/>
      <c r="U303" s="9"/>
      <c r="V303" s="52"/>
      <c r="W303" s="9"/>
      <c r="X303" s="9"/>
      <c r="Y303" s="52"/>
      <c r="Z303" s="9"/>
      <c r="AA303" s="9"/>
      <c r="AB303" s="52"/>
      <c r="AC303" s="9"/>
      <c r="AD303" s="9"/>
      <c r="AE303" s="52"/>
      <c r="AF303" s="9"/>
      <c r="AG303" s="9"/>
      <c r="AH303" s="52"/>
      <c r="AI303" s="9"/>
      <c r="AJ303" s="9"/>
      <c r="AK303" s="52"/>
      <c r="AL303" s="9"/>
      <c r="AM303" s="9"/>
      <c r="AN303" s="52"/>
    </row>
    <row r="304" spans="1:40" ht="12.75" x14ac:dyDescent="0.35">
      <c r="A304" s="9"/>
      <c r="B304" s="9"/>
      <c r="C304" s="9"/>
      <c r="D304" s="9"/>
      <c r="E304" s="9"/>
      <c r="F304" s="9"/>
      <c r="G304" s="52"/>
      <c r="H304" s="9"/>
      <c r="I304" s="9"/>
      <c r="J304" s="52"/>
      <c r="K304" s="9"/>
      <c r="L304" s="9"/>
      <c r="M304" s="52"/>
      <c r="N304" s="9"/>
      <c r="O304" s="9"/>
      <c r="P304" s="52"/>
      <c r="Q304" s="9"/>
      <c r="R304" s="9"/>
      <c r="S304" s="52"/>
      <c r="T304" s="9"/>
      <c r="U304" s="9"/>
      <c r="V304" s="52"/>
      <c r="W304" s="9"/>
      <c r="X304" s="9"/>
      <c r="Y304" s="52"/>
      <c r="Z304" s="9"/>
      <c r="AA304" s="9"/>
      <c r="AB304" s="52"/>
      <c r="AC304" s="9"/>
      <c r="AD304" s="9"/>
      <c r="AE304" s="52"/>
      <c r="AF304" s="9"/>
      <c r="AG304" s="9"/>
      <c r="AH304" s="52"/>
      <c r="AI304" s="9"/>
      <c r="AJ304" s="9"/>
      <c r="AK304" s="52"/>
      <c r="AL304" s="9"/>
      <c r="AM304" s="9"/>
      <c r="AN304" s="52"/>
    </row>
    <row r="305" spans="1:40" ht="12.75" x14ac:dyDescent="0.35">
      <c r="A305" s="9"/>
      <c r="B305" s="9"/>
      <c r="C305" s="9"/>
      <c r="D305" s="9"/>
      <c r="E305" s="9"/>
      <c r="F305" s="9"/>
      <c r="G305" s="52"/>
      <c r="H305" s="9"/>
      <c r="I305" s="9"/>
      <c r="J305" s="52"/>
      <c r="K305" s="9"/>
      <c r="L305" s="9"/>
      <c r="M305" s="52"/>
      <c r="N305" s="9"/>
      <c r="O305" s="9"/>
      <c r="P305" s="52"/>
      <c r="Q305" s="9"/>
      <c r="R305" s="9"/>
      <c r="S305" s="52"/>
      <c r="T305" s="9"/>
      <c r="U305" s="9"/>
      <c r="V305" s="52"/>
      <c r="W305" s="9"/>
      <c r="X305" s="9"/>
      <c r="Y305" s="52"/>
      <c r="Z305" s="9"/>
      <c r="AA305" s="9"/>
      <c r="AB305" s="52"/>
      <c r="AC305" s="9"/>
      <c r="AD305" s="9"/>
      <c r="AE305" s="52"/>
      <c r="AF305" s="9"/>
      <c r="AG305" s="9"/>
      <c r="AH305" s="52"/>
      <c r="AI305" s="9"/>
      <c r="AJ305" s="9"/>
      <c r="AK305" s="52"/>
      <c r="AL305" s="9"/>
      <c r="AM305" s="9"/>
      <c r="AN305" s="52"/>
    </row>
    <row r="306" spans="1:40" ht="12.75" x14ac:dyDescent="0.35">
      <c r="A306" s="9"/>
      <c r="B306" s="9"/>
      <c r="C306" s="9"/>
      <c r="D306" s="9"/>
      <c r="E306" s="9"/>
      <c r="F306" s="9"/>
      <c r="G306" s="52"/>
      <c r="H306" s="9"/>
      <c r="I306" s="9"/>
      <c r="J306" s="52"/>
      <c r="K306" s="9"/>
      <c r="L306" s="9"/>
      <c r="M306" s="52"/>
      <c r="N306" s="9"/>
      <c r="O306" s="9"/>
      <c r="P306" s="52"/>
      <c r="Q306" s="9"/>
      <c r="R306" s="9"/>
      <c r="S306" s="52"/>
      <c r="T306" s="9"/>
      <c r="U306" s="9"/>
      <c r="V306" s="52"/>
      <c r="W306" s="9"/>
      <c r="X306" s="9"/>
      <c r="Y306" s="52"/>
      <c r="Z306" s="9"/>
      <c r="AA306" s="9"/>
      <c r="AB306" s="52"/>
      <c r="AC306" s="9"/>
      <c r="AD306" s="9"/>
      <c r="AE306" s="52"/>
      <c r="AF306" s="9"/>
      <c r="AG306" s="9"/>
      <c r="AH306" s="52"/>
      <c r="AI306" s="9"/>
      <c r="AJ306" s="9"/>
      <c r="AK306" s="52"/>
      <c r="AL306" s="9"/>
      <c r="AM306" s="9"/>
      <c r="AN306" s="52"/>
    </row>
    <row r="307" spans="1:40" ht="12.75" x14ac:dyDescent="0.35">
      <c r="A307" s="9"/>
      <c r="B307" s="9"/>
      <c r="C307" s="9"/>
      <c r="D307" s="9"/>
      <c r="E307" s="9"/>
      <c r="F307" s="9"/>
      <c r="G307" s="52"/>
      <c r="H307" s="9"/>
      <c r="I307" s="9"/>
      <c r="J307" s="52"/>
      <c r="K307" s="9"/>
      <c r="L307" s="9"/>
      <c r="M307" s="52"/>
      <c r="N307" s="9"/>
      <c r="O307" s="9"/>
      <c r="P307" s="52"/>
      <c r="Q307" s="9"/>
      <c r="R307" s="9"/>
      <c r="S307" s="52"/>
      <c r="T307" s="9"/>
      <c r="U307" s="9"/>
      <c r="V307" s="52"/>
      <c r="W307" s="9"/>
      <c r="X307" s="9"/>
      <c r="Y307" s="52"/>
      <c r="Z307" s="9"/>
      <c r="AA307" s="9"/>
      <c r="AB307" s="52"/>
      <c r="AC307" s="9"/>
      <c r="AD307" s="9"/>
      <c r="AE307" s="52"/>
      <c r="AF307" s="9"/>
      <c r="AG307" s="9"/>
      <c r="AH307" s="52"/>
      <c r="AI307" s="9"/>
      <c r="AJ307" s="9"/>
      <c r="AK307" s="52"/>
      <c r="AL307" s="9"/>
      <c r="AM307" s="9"/>
      <c r="AN307" s="52"/>
    </row>
    <row r="308" spans="1:40" ht="12.75" x14ac:dyDescent="0.35">
      <c r="A308" s="9"/>
      <c r="B308" s="9"/>
      <c r="C308" s="9"/>
      <c r="D308" s="9"/>
      <c r="E308" s="9"/>
      <c r="F308" s="9"/>
      <c r="G308" s="52"/>
      <c r="H308" s="9"/>
      <c r="I308" s="9"/>
      <c r="J308" s="52"/>
      <c r="K308" s="9"/>
      <c r="L308" s="9"/>
      <c r="M308" s="52"/>
      <c r="N308" s="9"/>
      <c r="O308" s="9"/>
      <c r="P308" s="52"/>
      <c r="Q308" s="9"/>
      <c r="R308" s="9"/>
      <c r="S308" s="52"/>
      <c r="T308" s="9"/>
      <c r="U308" s="9"/>
      <c r="V308" s="52"/>
      <c r="W308" s="9"/>
      <c r="X308" s="9"/>
      <c r="Y308" s="52"/>
      <c r="Z308" s="9"/>
      <c r="AA308" s="9"/>
      <c r="AB308" s="52"/>
      <c r="AC308" s="9"/>
      <c r="AD308" s="9"/>
      <c r="AE308" s="52"/>
      <c r="AF308" s="9"/>
      <c r="AG308" s="9"/>
      <c r="AH308" s="52"/>
      <c r="AI308" s="9"/>
      <c r="AJ308" s="9"/>
      <c r="AK308" s="52"/>
      <c r="AL308" s="9"/>
      <c r="AM308" s="9"/>
      <c r="AN308" s="52"/>
    </row>
    <row r="309" spans="1:40" ht="12.75" x14ac:dyDescent="0.35">
      <c r="A309" s="9"/>
      <c r="B309" s="9"/>
      <c r="C309" s="9"/>
      <c r="D309" s="9"/>
      <c r="E309" s="9"/>
      <c r="F309" s="9"/>
      <c r="G309" s="52"/>
      <c r="H309" s="9"/>
      <c r="I309" s="9"/>
      <c r="J309" s="52"/>
      <c r="K309" s="9"/>
      <c r="L309" s="9"/>
      <c r="M309" s="52"/>
      <c r="N309" s="9"/>
      <c r="O309" s="9"/>
      <c r="P309" s="52"/>
      <c r="Q309" s="9"/>
      <c r="R309" s="9"/>
      <c r="S309" s="52"/>
      <c r="T309" s="9"/>
      <c r="U309" s="9"/>
      <c r="V309" s="52"/>
      <c r="W309" s="9"/>
      <c r="X309" s="9"/>
      <c r="Y309" s="52"/>
      <c r="Z309" s="9"/>
      <c r="AA309" s="9"/>
      <c r="AB309" s="52"/>
      <c r="AC309" s="9"/>
      <c r="AD309" s="9"/>
      <c r="AE309" s="52"/>
      <c r="AF309" s="9"/>
      <c r="AG309" s="9"/>
      <c r="AH309" s="52"/>
      <c r="AI309" s="9"/>
      <c r="AJ309" s="9"/>
      <c r="AK309" s="52"/>
      <c r="AL309" s="9"/>
      <c r="AM309" s="9"/>
      <c r="AN309" s="52"/>
    </row>
    <row r="310" spans="1:40" ht="12.75" x14ac:dyDescent="0.35">
      <c r="A310" s="9"/>
      <c r="B310" s="9"/>
      <c r="C310" s="9"/>
      <c r="D310" s="9"/>
      <c r="E310" s="9"/>
      <c r="F310" s="9"/>
      <c r="G310" s="52"/>
      <c r="H310" s="9"/>
      <c r="I310" s="9"/>
      <c r="J310" s="52"/>
      <c r="K310" s="9"/>
      <c r="L310" s="9"/>
      <c r="M310" s="52"/>
      <c r="N310" s="9"/>
      <c r="O310" s="9"/>
      <c r="P310" s="52"/>
      <c r="Q310" s="9"/>
      <c r="R310" s="9"/>
      <c r="S310" s="52"/>
      <c r="T310" s="9"/>
      <c r="U310" s="9"/>
      <c r="V310" s="52"/>
      <c r="W310" s="9"/>
      <c r="X310" s="9"/>
      <c r="Y310" s="52"/>
      <c r="Z310" s="9"/>
      <c r="AA310" s="9"/>
      <c r="AB310" s="52"/>
      <c r="AC310" s="9"/>
      <c r="AD310" s="9"/>
      <c r="AE310" s="52"/>
      <c r="AF310" s="9"/>
      <c r="AG310" s="9"/>
      <c r="AH310" s="52"/>
      <c r="AI310" s="9"/>
      <c r="AJ310" s="9"/>
      <c r="AK310" s="52"/>
      <c r="AL310" s="9"/>
      <c r="AM310" s="9"/>
      <c r="AN310" s="52"/>
    </row>
    <row r="311" spans="1:40" ht="12.75" x14ac:dyDescent="0.35">
      <c r="A311" s="9"/>
      <c r="B311" s="9"/>
      <c r="C311" s="9"/>
      <c r="D311" s="9"/>
      <c r="E311" s="9"/>
      <c r="F311" s="9"/>
      <c r="G311" s="52"/>
      <c r="H311" s="9"/>
      <c r="I311" s="9"/>
      <c r="J311" s="52"/>
      <c r="K311" s="9"/>
      <c r="L311" s="9"/>
      <c r="M311" s="52"/>
      <c r="N311" s="9"/>
      <c r="O311" s="9"/>
      <c r="P311" s="52"/>
      <c r="Q311" s="9"/>
      <c r="R311" s="9"/>
      <c r="S311" s="52"/>
      <c r="T311" s="9"/>
      <c r="U311" s="9"/>
      <c r="V311" s="52"/>
      <c r="W311" s="9"/>
      <c r="X311" s="9"/>
      <c r="Y311" s="52"/>
      <c r="Z311" s="9"/>
      <c r="AA311" s="9"/>
      <c r="AB311" s="52"/>
      <c r="AC311" s="9"/>
      <c r="AD311" s="9"/>
      <c r="AE311" s="52"/>
      <c r="AF311" s="9"/>
      <c r="AG311" s="9"/>
      <c r="AH311" s="52"/>
      <c r="AI311" s="9"/>
      <c r="AJ311" s="9"/>
      <c r="AK311" s="52"/>
      <c r="AL311" s="9"/>
      <c r="AM311" s="9"/>
      <c r="AN311" s="52"/>
    </row>
    <row r="312" spans="1:40" ht="12.75" x14ac:dyDescent="0.35">
      <c r="A312" s="9"/>
      <c r="B312" s="9"/>
      <c r="C312" s="9"/>
      <c r="D312" s="9"/>
      <c r="E312" s="9"/>
      <c r="F312" s="9"/>
      <c r="G312" s="52"/>
      <c r="H312" s="9"/>
      <c r="I312" s="9"/>
      <c r="J312" s="52"/>
      <c r="K312" s="9"/>
      <c r="L312" s="9"/>
      <c r="M312" s="52"/>
      <c r="N312" s="9"/>
      <c r="O312" s="9"/>
      <c r="P312" s="52"/>
      <c r="Q312" s="9"/>
      <c r="R312" s="9"/>
      <c r="S312" s="52"/>
      <c r="T312" s="9"/>
      <c r="U312" s="9"/>
      <c r="V312" s="52"/>
      <c r="W312" s="9"/>
      <c r="X312" s="9"/>
      <c r="Y312" s="52"/>
      <c r="Z312" s="9"/>
      <c r="AA312" s="9"/>
      <c r="AB312" s="52"/>
      <c r="AC312" s="9"/>
      <c r="AD312" s="9"/>
      <c r="AE312" s="52"/>
      <c r="AF312" s="9"/>
      <c r="AG312" s="9"/>
      <c r="AH312" s="52"/>
      <c r="AI312" s="9"/>
      <c r="AJ312" s="9"/>
      <c r="AK312" s="52"/>
      <c r="AL312" s="9"/>
      <c r="AM312" s="9"/>
      <c r="AN312" s="52"/>
    </row>
    <row r="313" spans="1:40" ht="12.75" x14ac:dyDescent="0.35">
      <c r="A313" s="9"/>
      <c r="B313" s="9"/>
      <c r="C313" s="9"/>
      <c r="D313" s="9"/>
      <c r="E313" s="9"/>
      <c r="F313" s="9"/>
      <c r="G313" s="52"/>
      <c r="H313" s="9"/>
      <c r="I313" s="9"/>
      <c r="J313" s="52"/>
      <c r="K313" s="9"/>
      <c r="L313" s="9"/>
      <c r="M313" s="52"/>
      <c r="N313" s="9"/>
      <c r="O313" s="9"/>
      <c r="P313" s="52"/>
      <c r="Q313" s="9"/>
      <c r="R313" s="9"/>
      <c r="S313" s="52"/>
      <c r="T313" s="9"/>
      <c r="U313" s="9"/>
      <c r="V313" s="52"/>
      <c r="W313" s="9"/>
      <c r="X313" s="9"/>
      <c r="Y313" s="52"/>
      <c r="Z313" s="9"/>
      <c r="AA313" s="9"/>
      <c r="AB313" s="52"/>
      <c r="AC313" s="9"/>
      <c r="AD313" s="9"/>
      <c r="AE313" s="52"/>
      <c r="AF313" s="9"/>
      <c r="AG313" s="9"/>
      <c r="AH313" s="52"/>
      <c r="AI313" s="9"/>
      <c r="AJ313" s="9"/>
      <c r="AK313" s="52"/>
      <c r="AL313" s="9"/>
      <c r="AM313" s="9"/>
      <c r="AN313" s="52"/>
    </row>
    <row r="314" spans="1:40" ht="12.75" x14ac:dyDescent="0.35">
      <c r="A314" s="9"/>
      <c r="B314" s="9"/>
      <c r="C314" s="9"/>
      <c r="D314" s="9"/>
      <c r="E314" s="9"/>
      <c r="F314" s="9"/>
      <c r="G314" s="52"/>
      <c r="H314" s="9"/>
      <c r="I314" s="9"/>
      <c r="J314" s="52"/>
      <c r="K314" s="9"/>
      <c r="L314" s="9"/>
      <c r="M314" s="52"/>
      <c r="N314" s="9"/>
      <c r="O314" s="9"/>
      <c r="P314" s="52"/>
      <c r="Q314" s="9"/>
      <c r="R314" s="9"/>
      <c r="S314" s="52"/>
      <c r="T314" s="9"/>
      <c r="U314" s="9"/>
      <c r="V314" s="52"/>
      <c r="W314" s="9"/>
      <c r="X314" s="9"/>
      <c r="Y314" s="52"/>
      <c r="Z314" s="9"/>
      <c r="AA314" s="9"/>
      <c r="AB314" s="52"/>
      <c r="AC314" s="9"/>
      <c r="AD314" s="9"/>
      <c r="AE314" s="52"/>
      <c r="AF314" s="9"/>
      <c r="AG314" s="9"/>
      <c r="AH314" s="52"/>
      <c r="AI314" s="9"/>
      <c r="AJ314" s="9"/>
      <c r="AK314" s="52"/>
      <c r="AL314" s="9"/>
      <c r="AM314" s="9"/>
      <c r="AN314" s="52"/>
    </row>
    <row r="315" spans="1:40" ht="12.75" x14ac:dyDescent="0.35">
      <c r="A315" s="9"/>
      <c r="B315" s="9"/>
      <c r="C315" s="9"/>
      <c r="D315" s="9"/>
      <c r="E315" s="9"/>
      <c r="F315" s="9"/>
      <c r="G315" s="52"/>
      <c r="H315" s="9"/>
      <c r="I315" s="9"/>
      <c r="J315" s="52"/>
      <c r="K315" s="9"/>
      <c r="L315" s="9"/>
      <c r="M315" s="52"/>
      <c r="N315" s="9"/>
      <c r="O315" s="9"/>
      <c r="P315" s="52"/>
      <c r="Q315" s="9"/>
      <c r="R315" s="9"/>
      <c r="S315" s="52"/>
      <c r="T315" s="9"/>
      <c r="U315" s="9"/>
      <c r="V315" s="52"/>
      <c r="W315" s="9"/>
      <c r="X315" s="9"/>
      <c r="Y315" s="52"/>
      <c r="Z315" s="9"/>
      <c r="AA315" s="9"/>
      <c r="AB315" s="52"/>
      <c r="AC315" s="9"/>
      <c r="AD315" s="9"/>
      <c r="AE315" s="52"/>
      <c r="AF315" s="9"/>
      <c r="AG315" s="9"/>
      <c r="AH315" s="52"/>
      <c r="AI315" s="9"/>
      <c r="AJ315" s="9"/>
      <c r="AK315" s="52"/>
      <c r="AL315" s="9"/>
      <c r="AM315" s="9"/>
      <c r="AN315" s="52"/>
    </row>
    <row r="316" spans="1:40" ht="12.75" x14ac:dyDescent="0.35">
      <c r="A316" s="9"/>
      <c r="B316" s="9"/>
      <c r="C316" s="9"/>
      <c r="D316" s="9"/>
      <c r="E316" s="9"/>
      <c r="F316" s="9"/>
      <c r="G316" s="52"/>
      <c r="H316" s="9"/>
      <c r="I316" s="9"/>
      <c r="J316" s="52"/>
      <c r="K316" s="9"/>
      <c r="L316" s="9"/>
      <c r="M316" s="52"/>
      <c r="N316" s="9"/>
      <c r="O316" s="9"/>
      <c r="P316" s="52"/>
      <c r="Q316" s="9"/>
      <c r="R316" s="9"/>
      <c r="S316" s="52"/>
      <c r="T316" s="9"/>
      <c r="U316" s="9"/>
      <c r="V316" s="52"/>
      <c r="W316" s="9"/>
      <c r="X316" s="9"/>
      <c r="Y316" s="52"/>
      <c r="Z316" s="9"/>
      <c r="AA316" s="9"/>
      <c r="AB316" s="52"/>
      <c r="AC316" s="9"/>
      <c r="AD316" s="9"/>
      <c r="AE316" s="52"/>
      <c r="AF316" s="9"/>
      <c r="AG316" s="9"/>
      <c r="AH316" s="52"/>
      <c r="AI316" s="9"/>
      <c r="AJ316" s="9"/>
      <c r="AK316" s="52"/>
      <c r="AL316" s="9"/>
      <c r="AM316" s="9"/>
      <c r="AN316" s="52"/>
    </row>
    <row r="317" spans="1:40" ht="12.75" x14ac:dyDescent="0.35">
      <c r="A317" s="9"/>
      <c r="B317" s="9"/>
      <c r="C317" s="9"/>
      <c r="D317" s="9"/>
      <c r="E317" s="9"/>
      <c r="F317" s="9"/>
      <c r="G317" s="52"/>
      <c r="H317" s="9"/>
      <c r="I317" s="9"/>
      <c r="J317" s="52"/>
      <c r="K317" s="9"/>
      <c r="L317" s="9"/>
      <c r="M317" s="52"/>
      <c r="N317" s="9"/>
      <c r="O317" s="9"/>
      <c r="P317" s="52"/>
      <c r="Q317" s="9"/>
      <c r="R317" s="9"/>
      <c r="S317" s="52"/>
      <c r="T317" s="9"/>
      <c r="U317" s="9"/>
      <c r="V317" s="52"/>
      <c r="W317" s="9"/>
      <c r="X317" s="9"/>
      <c r="Y317" s="52"/>
      <c r="Z317" s="9"/>
      <c r="AA317" s="9"/>
      <c r="AB317" s="52"/>
      <c r="AC317" s="9"/>
      <c r="AD317" s="9"/>
      <c r="AE317" s="52"/>
      <c r="AF317" s="9"/>
      <c r="AG317" s="9"/>
      <c r="AH317" s="52"/>
      <c r="AI317" s="9"/>
      <c r="AJ317" s="9"/>
      <c r="AK317" s="52"/>
      <c r="AL317" s="9"/>
      <c r="AM317" s="9"/>
      <c r="AN317" s="52"/>
    </row>
    <row r="318" spans="1:40" ht="12.75" x14ac:dyDescent="0.35">
      <c r="A318" s="9"/>
      <c r="B318" s="9"/>
      <c r="C318" s="9"/>
      <c r="D318" s="9"/>
      <c r="E318" s="9"/>
      <c r="F318" s="9"/>
      <c r="G318" s="52"/>
      <c r="H318" s="9"/>
      <c r="I318" s="9"/>
      <c r="J318" s="52"/>
      <c r="K318" s="9"/>
      <c r="L318" s="9"/>
      <c r="M318" s="52"/>
      <c r="N318" s="9"/>
      <c r="O318" s="9"/>
      <c r="P318" s="52"/>
      <c r="Q318" s="9"/>
      <c r="R318" s="9"/>
      <c r="S318" s="52"/>
      <c r="T318" s="9"/>
      <c r="U318" s="9"/>
      <c r="V318" s="52"/>
      <c r="W318" s="9"/>
      <c r="X318" s="9"/>
      <c r="Y318" s="52"/>
      <c r="Z318" s="9"/>
      <c r="AA318" s="9"/>
      <c r="AB318" s="52"/>
      <c r="AC318" s="9"/>
      <c r="AD318" s="9"/>
      <c r="AE318" s="52"/>
      <c r="AF318" s="9"/>
      <c r="AG318" s="9"/>
      <c r="AH318" s="52"/>
      <c r="AI318" s="9"/>
      <c r="AJ318" s="9"/>
      <c r="AK318" s="52"/>
      <c r="AL318" s="9"/>
      <c r="AM318" s="9"/>
      <c r="AN318" s="52"/>
    </row>
    <row r="319" spans="1:40" ht="12.75" x14ac:dyDescent="0.35">
      <c r="A319" s="9"/>
      <c r="B319" s="9"/>
      <c r="C319" s="9"/>
      <c r="D319" s="9"/>
      <c r="E319" s="9"/>
      <c r="F319" s="9"/>
      <c r="G319" s="52"/>
      <c r="H319" s="9"/>
      <c r="I319" s="9"/>
      <c r="J319" s="52"/>
      <c r="K319" s="9"/>
      <c r="L319" s="9"/>
      <c r="M319" s="52"/>
      <c r="N319" s="9"/>
      <c r="O319" s="9"/>
      <c r="P319" s="52"/>
      <c r="Q319" s="9"/>
      <c r="R319" s="9"/>
      <c r="S319" s="52"/>
      <c r="T319" s="9"/>
      <c r="U319" s="9"/>
      <c r="V319" s="52"/>
      <c r="W319" s="9"/>
      <c r="X319" s="9"/>
      <c r="Y319" s="52"/>
      <c r="Z319" s="9"/>
      <c r="AA319" s="9"/>
      <c r="AB319" s="52"/>
      <c r="AC319" s="9"/>
      <c r="AD319" s="9"/>
      <c r="AE319" s="52"/>
      <c r="AF319" s="9"/>
      <c r="AG319" s="9"/>
      <c r="AH319" s="52"/>
      <c r="AI319" s="9"/>
      <c r="AJ319" s="9"/>
      <c r="AK319" s="52"/>
      <c r="AL319" s="9"/>
      <c r="AM319" s="9"/>
      <c r="AN319" s="52"/>
    </row>
    <row r="320" spans="1:40" ht="12.75" x14ac:dyDescent="0.35">
      <c r="A320" s="9"/>
      <c r="B320" s="9"/>
      <c r="C320" s="9"/>
      <c r="D320" s="9"/>
      <c r="E320" s="9"/>
      <c r="F320" s="9"/>
      <c r="G320" s="52"/>
      <c r="H320" s="9"/>
      <c r="I320" s="9"/>
      <c r="J320" s="52"/>
      <c r="K320" s="9"/>
      <c r="L320" s="9"/>
      <c r="M320" s="52"/>
      <c r="N320" s="9"/>
      <c r="O320" s="9"/>
      <c r="P320" s="52"/>
      <c r="Q320" s="9"/>
      <c r="R320" s="9"/>
      <c r="S320" s="52"/>
      <c r="T320" s="9"/>
      <c r="U320" s="9"/>
      <c r="V320" s="52"/>
      <c r="W320" s="9"/>
      <c r="X320" s="9"/>
      <c r="Y320" s="52"/>
      <c r="Z320" s="9"/>
      <c r="AA320" s="9"/>
      <c r="AB320" s="52"/>
      <c r="AC320" s="9"/>
      <c r="AD320" s="9"/>
      <c r="AE320" s="52"/>
      <c r="AF320" s="9"/>
      <c r="AG320" s="9"/>
      <c r="AH320" s="52"/>
      <c r="AI320" s="9"/>
      <c r="AJ320" s="9"/>
      <c r="AK320" s="52"/>
      <c r="AL320" s="9"/>
      <c r="AM320" s="9"/>
      <c r="AN320" s="52"/>
    </row>
    <row r="321" spans="1:40" ht="12.75" x14ac:dyDescent="0.35">
      <c r="A321" s="9"/>
      <c r="B321" s="9"/>
      <c r="C321" s="9"/>
      <c r="D321" s="9"/>
      <c r="E321" s="9"/>
      <c r="F321" s="9"/>
      <c r="G321" s="52"/>
      <c r="H321" s="9"/>
      <c r="I321" s="9"/>
      <c r="J321" s="52"/>
      <c r="K321" s="9"/>
      <c r="L321" s="9"/>
      <c r="M321" s="52"/>
      <c r="N321" s="9"/>
      <c r="O321" s="9"/>
      <c r="P321" s="52"/>
      <c r="Q321" s="9"/>
      <c r="R321" s="9"/>
      <c r="S321" s="52"/>
      <c r="T321" s="9"/>
      <c r="U321" s="9"/>
      <c r="V321" s="52"/>
      <c r="W321" s="9"/>
      <c r="X321" s="9"/>
      <c r="Y321" s="52"/>
      <c r="Z321" s="9"/>
      <c r="AA321" s="9"/>
      <c r="AB321" s="52"/>
      <c r="AC321" s="9"/>
      <c r="AD321" s="9"/>
      <c r="AE321" s="52"/>
      <c r="AF321" s="9"/>
      <c r="AG321" s="9"/>
      <c r="AH321" s="52"/>
      <c r="AI321" s="9"/>
      <c r="AJ321" s="9"/>
      <c r="AK321" s="52"/>
      <c r="AL321" s="9"/>
      <c r="AM321" s="9"/>
      <c r="AN321" s="52"/>
    </row>
    <row r="322" spans="1:40" ht="12.75" x14ac:dyDescent="0.35">
      <c r="A322" s="9"/>
      <c r="B322" s="9"/>
      <c r="C322" s="9"/>
      <c r="D322" s="9"/>
      <c r="E322" s="9"/>
      <c r="F322" s="9"/>
      <c r="G322" s="52"/>
      <c r="H322" s="9"/>
      <c r="I322" s="9"/>
      <c r="J322" s="52"/>
      <c r="K322" s="9"/>
      <c r="L322" s="9"/>
      <c r="M322" s="52"/>
      <c r="N322" s="9"/>
      <c r="O322" s="9"/>
      <c r="P322" s="52"/>
      <c r="Q322" s="9"/>
      <c r="R322" s="9"/>
      <c r="S322" s="52"/>
      <c r="T322" s="9"/>
      <c r="U322" s="9"/>
      <c r="V322" s="52"/>
      <c r="W322" s="9"/>
      <c r="X322" s="9"/>
      <c r="Y322" s="52"/>
      <c r="Z322" s="9"/>
      <c r="AA322" s="9"/>
      <c r="AB322" s="52"/>
      <c r="AC322" s="9"/>
      <c r="AD322" s="9"/>
      <c r="AE322" s="52"/>
      <c r="AF322" s="9"/>
      <c r="AG322" s="9"/>
      <c r="AH322" s="52"/>
      <c r="AI322" s="9"/>
      <c r="AJ322" s="9"/>
      <c r="AK322" s="52"/>
      <c r="AL322" s="9"/>
      <c r="AM322" s="9"/>
      <c r="AN322" s="52"/>
    </row>
    <row r="323" spans="1:40" ht="12.75" x14ac:dyDescent="0.35">
      <c r="A323" s="9"/>
      <c r="B323" s="9"/>
      <c r="C323" s="9"/>
      <c r="D323" s="9"/>
      <c r="E323" s="9"/>
      <c r="F323" s="9"/>
      <c r="G323" s="52"/>
      <c r="H323" s="9"/>
      <c r="I323" s="9"/>
      <c r="J323" s="52"/>
      <c r="K323" s="9"/>
      <c r="L323" s="9"/>
      <c r="M323" s="52"/>
      <c r="N323" s="9"/>
      <c r="O323" s="9"/>
      <c r="P323" s="52"/>
      <c r="Q323" s="9"/>
      <c r="R323" s="9"/>
      <c r="S323" s="52"/>
      <c r="T323" s="9"/>
      <c r="U323" s="9"/>
      <c r="V323" s="52"/>
      <c r="W323" s="9"/>
      <c r="X323" s="9"/>
      <c r="Y323" s="52"/>
      <c r="Z323" s="9"/>
      <c r="AA323" s="9"/>
      <c r="AB323" s="52"/>
      <c r="AC323" s="9"/>
      <c r="AD323" s="9"/>
      <c r="AE323" s="52"/>
      <c r="AF323" s="9"/>
      <c r="AG323" s="9"/>
      <c r="AH323" s="52"/>
      <c r="AI323" s="9"/>
      <c r="AJ323" s="9"/>
      <c r="AK323" s="52"/>
      <c r="AL323" s="9"/>
      <c r="AM323" s="9"/>
      <c r="AN323" s="52"/>
    </row>
    <row r="324" spans="1:40" ht="12.75" x14ac:dyDescent="0.35">
      <c r="A324" s="9"/>
      <c r="B324" s="9"/>
      <c r="C324" s="9"/>
      <c r="D324" s="9"/>
      <c r="E324" s="9"/>
      <c r="F324" s="9"/>
      <c r="G324" s="52"/>
      <c r="H324" s="9"/>
      <c r="I324" s="9"/>
      <c r="J324" s="52"/>
      <c r="K324" s="9"/>
      <c r="L324" s="9"/>
      <c r="M324" s="52"/>
      <c r="N324" s="9"/>
      <c r="O324" s="9"/>
      <c r="P324" s="52"/>
      <c r="Q324" s="9"/>
      <c r="R324" s="9"/>
      <c r="S324" s="52"/>
      <c r="T324" s="9"/>
      <c r="U324" s="9"/>
      <c r="V324" s="52"/>
      <c r="W324" s="9"/>
      <c r="X324" s="9"/>
      <c r="Y324" s="52"/>
      <c r="Z324" s="9"/>
      <c r="AA324" s="9"/>
      <c r="AB324" s="52"/>
      <c r="AC324" s="9"/>
      <c r="AD324" s="9"/>
      <c r="AE324" s="52"/>
      <c r="AF324" s="9"/>
      <c r="AG324" s="9"/>
      <c r="AH324" s="52"/>
      <c r="AI324" s="9"/>
      <c r="AJ324" s="9"/>
      <c r="AK324" s="52"/>
      <c r="AL324" s="9"/>
      <c r="AM324" s="9"/>
      <c r="AN324" s="52"/>
    </row>
    <row r="325" spans="1:40" ht="12.75" x14ac:dyDescent="0.35">
      <c r="A325" s="9"/>
      <c r="B325" s="9"/>
      <c r="C325" s="9"/>
      <c r="D325" s="9"/>
      <c r="E325" s="9"/>
      <c r="F325" s="9"/>
      <c r="G325" s="52"/>
      <c r="H325" s="9"/>
      <c r="I325" s="9"/>
      <c r="J325" s="52"/>
      <c r="K325" s="9"/>
      <c r="L325" s="9"/>
      <c r="M325" s="52"/>
      <c r="N325" s="9"/>
      <c r="O325" s="9"/>
      <c r="P325" s="52"/>
      <c r="Q325" s="9"/>
      <c r="R325" s="9"/>
      <c r="S325" s="52"/>
      <c r="T325" s="9"/>
      <c r="U325" s="9"/>
      <c r="V325" s="52"/>
      <c r="W325" s="9"/>
      <c r="X325" s="9"/>
      <c r="Y325" s="52"/>
      <c r="Z325" s="9"/>
      <c r="AA325" s="9"/>
      <c r="AB325" s="52"/>
      <c r="AC325" s="9"/>
      <c r="AD325" s="9"/>
      <c r="AE325" s="52"/>
      <c r="AF325" s="9"/>
      <c r="AG325" s="9"/>
      <c r="AH325" s="52"/>
      <c r="AI325" s="9"/>
      <c r="AJ325" s="9"/>
      <c r="AK325" s="52"/>
      <c r="AL325" s="9"/>
      <c r="AM325" s="9"/>
      <c r="AN325" s="52"/>
    </row>
    <row r="326" spans="1:40" ht="12.75" x14ac:dyDescent="0.35">
      <c r="A326" s="9"/>
      <c r="B326" s="9"/>
      <c r="C326" s="9"/>
      <c r="D326" s="9"/>
      <c r="E326" s="9"/>
      <c r="F326" s="9"/>
      <c r="G326" s="52"/>
      <c r="H326" s="9"/>
      <c r="I326" s="9"/>
      <c r="J326" s="52"/>
      <c r="K326" s="9"/>
      <c r="L326" s="9"/>
      <c r="M326" s="52"/>
      <c r="N326" s="9"/>
      <c r="O326" s="9"/>
      <c r="P326" s="52"/>
      <c r="Q326" s="9"/>
      <c r="R326" s="9"/>
      <c r="S326" s="52"/>
      <c r="T326" s="9"/>
      <c r="U326" s="9"/>
      <c r="V326" s="52"/>
      <c r="W326" s="9"/>
      <c r="X326" s="9"/>
      <c r="Y326" s="52"/>
      <c r="Z326" s="9"/>
      <c r="AA326" s="9"/>
      <c r="AB326" s="52"/>
      <c r="AC326" s="9"/>
      <c r="AD326" s="9"/>
      <c r="AE326" s="52"/>
      <c r="AF326" s="9"/>
      <c r="AG326" s="9"/>
      <c r="AH326" s="52"/>
      <c r="AI326" s="9"/>
      <c r="AJ326" s="9"/>
      <c r="AK326" s="52"/>
      <c r="AL326" s="9"/>
      <c r="AM326" s="9"/>
      <c r="AN326" s="52"/>
    </row>
    <row r="327" spans="1:40" ht="12.75" x14ac:dyDescent="0.35">
      <c r="A327" s="9"/>
      <c r="B327" s="9"/>
      <c r="C327" s="9"/>
      <c r="D327" s="9"/>
      <c r="E327" s="9"/>
      <c r="F327" s="9"/>
      <c r="G327" s="52"/>
      <c r="H327" s="9"/>
      <c r="I327" s="9"/>
      <c r="J327" s="52"/>
      <c r="K327" s="9"/>
      <c r="L327" s="9"/>
      <c r="M327" s="52"/>
      <c r="N327" s="9"/>
      <c r="O327" s="9"/>
      <c r="P327" s="52"/>
      <c r="Q327" s="9"/>
      <c r="R327" s="9"/>
      <c r="S327" s="52"/>
      <c r="T327" s="9"/>
      <c r="U327" s="9"/>
      <c r="V327" s="52"/>
      <c r="W327" s="9"/>
      <c r="X327" s="9"/>
      <c r="Y327" s="52"/>
      <c r="Z327" s="9"/>
      <c r="AA327" s="9"/>
      <c r="AB327" s="52"/>
      <c r="AC327" s="9"/>
      <c r="AD327" s="9"/>
      <c r="AE327" s="52"/>
      <c r="AF327" s="9"/>
      <c r="AG327" s="9"/>
      <c r="AH327" s="52"/>
      <c r="AI327" s="9"/>
      <c r="AJ327" s="9"/>
      <c r="AK327" s="52"/>
      <c r="AL327" s="9"/>
      <c r="AM327" s="9"/>
      <c r="AN327" s="52"/>
    </row>
    <row r="328" spans="1:40" ht="12.75" x14ac:dyDescent="0.35">
      <c r="A328" s="9"/>
      <c r="B328" s="9"/>
      <c r="C328" s="9"/>
      <c r="D328" s="9"/>
      <c r="E328" s="9"/>
      <c r="F328" s="9"/>
      <c r="G328" s="52"/>
      <c r="H328" s="9"/>
      <c r="I328" s="9"/>
      <c r="J328" s="52"/>
      <c r="K328" s="9"/>
      <c r="L328" s="9"/>
      <c r="M328" s="52"/>
      <c r="N328" s="9"/>
      <c r="O328" s="9"/>
      <c r="P328" s="52"/>
      <c r="Q328" s="9"/>
      <c r="R328" s="9"/>
      <c r="S328" s="52"/>
      <c r="T328" s="9"/>
      <c r="U328" s="9"/>
      <c r="V328" s="52"/>
      <c r="W328" s="9"/>
      <c r="X328" s="9"/>
      <c r="Y328" s="52"/>
      <c r="Z328" s="9"/>
      <c r="AA328" s="9"/>
      <c r="AB328" s="52"/>
      <c r="AC328" s="9"/>
      <c r="AD328" s="9"/>
      <c r="AE328" s="52"/>
      <c r="AF328" s="9"/>
      <c r="AG328" s="9"/>
      <c r="AH328" s="52"/>
      <c r="AI328" s="9"/>
      <c r="AJ328" s="9"/>
      <c r="AK328" s="52"/>
      <c r="AL328" s="9"/>
      <c r="AM328" s="9"/>
      <c r="AN328" s="52"/>
    </row>
    <row r="329" spans="1:40" ht="12.75" x14ac:dyDescent="0.35">
      <c r="A329" s="9"/>
      <c r="B329" s="9"/>
      <c r="C329" s="9"/>
      <c r="D329" s="9"/>
      <c r="E329" s="9"/>
      <c r="F329" s="9"/>
      <c r="G329" s="52"/>
      <c r="H329" s="9"/>
      <c r="I329" s="9"/>
      <c r="J329" s="52"/>
      <c r="K329" s="9"/>
      <c r="L329" s="9"/>
      <c r="M329" s="52"/>
      <c r="N329" s="9"/>
      <c r="O329" s="9"/>
      <c r="P329" s="52"/>
      <c r="Q329" s="9"/>
      <c r="R329" s="9"/>
      <c r="S329" s="52"/>
      <c r="T329" s="9"/>
      <c r="U329" s="9"/>
      <c r="V329" s="52"/>
      <c r="W329" s="9"/>
      <c r="X329" s="9"/>
      <c r="Y329" s="52"/>
      <c r="Z329" s="9"/>
      <c r="AA329" s="9"/>
      <c r="AB329" s="52"/>
      <c r="AC329" s="9"/>
      <c r="AD329" s="9"/>
      <c r="AE329" s="52"/>
      <c r="AF329" s="9"/>
      <c r="AG329" s="9"/>
      <c r="AH329" s="52"/>
      <c r="AI329" s="9"/>
      <c r="AJ329" s="9"/>
      <c r="AK329" s="52"/>
      <c r="AL329" s="9"/>
      <c r="AM329" s="9"/>
      <c r="AN329" s="52"/>
    </row>
    <row r="330" spans="1:40" ht="12.75" x14ac:dyDescent="0.35">
      <c r="A330" s="9"/>
      <c r="B330" s="9"/>
      <c r="C330" s="9"/>
      <c r="D330" s="9"/>
      <c r="E330" s="9"/>
      <c r="F330" s="9"/>
      <c r="G330" s="52"/>
      <c r="H330" s="9"/>
      <c r="I330" s="9"/>
      <c r="J330" s="52"/>
      <c r="K330" s="9"/>
      <c r="L330" s="9"/>
      <c r="M330" s="52"/>
      <c r="N330" s="9"/>
      <c r="O330" s="9"/>
      <c r="P330" s="52"/>
      <c r="Q330" s="9"/>
      <c r="R330" s="9"/>
      <c r="S330" s="52"/>
      <c r="T330" s="9"/>
      <c r="U330" s="9"/>
      <c r="V330" s="52"/>
      <c r="W330" s="9"/>
      <c r="X330" s="9"/>
      <c r="Y330" s="52"/>
      <c r="Z330" s="9"/>
      <c r="AA330" s="9"/>
      <c r="AB330" s="52"/>
      <c r="AC330" s="9"/>
      <c r="AD330" s="9"/>
      <c r="AE330" s="52"/>
      <c r="AF330" s="9"/>
      <c r="AG330" s="9"/>
      <c r="AH330" s="52"/>
      <c r="AI330" s="9"/>
      <c r="AJ330" s="9"/>
      <c r="AK330" s="52"/>
      <c r="AL330" s="9"/>
      <c r="AM330" s="9"/>
      <c r="AN330" s="52"/>
    </row>
    <row r="331" spans="1:40" ht="12.75" x14ac:dyDescent="0.35">
      <c r="A331" s="9"/>
      <c r="B331" s="9"/>
      <c r="C331" s="9"/>
      <c r="D331" s="9"/>
      <c r="E331" s="9"/>
      <c r="F331" s="9"/>
      <c r="G331" s="52"/>
      <c r="H331" s="9"/>
      <c r="I331" s="9"/>
      <c r="J331" s="52"/>
      <c r="K331" s="9"/>
      <c r="L331" s="9"/>
      <c r="M331" s="52"/>
      <c r="N331" s="9"/>
      <c r="O331" s="9"/>
      <c r="P331" s="52"/>
      <c r="Q331" s="9"/>
      <c r="R331" s="9"/>
      <c r="S331" s="52"/>
      <c r="T331" s="9"/>
      <c r="U331" s="9"/>
      <c r="V331" s="52"/>
      <c r="W331" s="9"/>
      <c r="X331" s="9"/>
      <c r="Y331" s="52"/>
      <c r="Z331" s="9"/>
      <c r="AA331" s="9"/>
      <c r="AB331" s="52"/>
      <c r="AC331" s="9"/>
      <c r="AD331" s="9"/>
      <c r="AE331" s="52"/>
      <c r="AF331" s="9"/>
      <c r="AG331" s="9"/>
      <c r="AH331" s="52"/>
      <c r="AI331" s="9"/>
      <c r="AJ331" s="9"/>
      <c r="AK331" s="52"/>
      <c r="AL331" s="9"/>
      <c r="AM331" s="9"/>
      <c r="AN331" s="52"/>
    </row>
    <row r="332" spans="1:40" ht="12.75" x14ac:dyDescent="0.35">
      <c r="A332" s="9"/>
      <c r="B332" s="9"/>
      <c r="C332" s="9"/>
      <c r="D332" s="9"/>
      <c r="E332" s="9"/>
      <c r="F332" s="9"/>
      <c r="G332" s="52"/>
      <c r="H332" s="9"/>
      <c r="I332" s="9"/>
      <c r="J332" s="52"/>
      <c r="K332" s="9"/>
      <c r="L332" s="9"/>
      <c r="M332" s="52"/>
      <c r="N332" s="9"/>
      <c r="O332" s="9"/>
      <c r="P332" s="52"/>
      <c r="Q332" s="9"/>
      <c r="R332" s="9"/>
      <c r="S332" s="52"/>
      <c r="T332" s="9"/>
      <c r="U332" s="9"/>
      <c r="V332" s="52"/>
      <c r="W332" s="9"/>
      <c r="X332" s="9"/>
      <c r="Y332" s="52"/>
      <c r="Z332" s="9"/>
      <c r="AA332" s="9"/>
      <c r="AB332" s="52"/>
      <c r="AC332" s="9"/>
      <c r="AD332" s="9"/>
      <c r="AE332" s="52"/>
      <c r="AF332" s="9"/>
      <c r="AG332" s="9"/>
      <c r="AH332" s="52"/>
      <c r="AI332" s="9"/>
      <c r="AJ332" s="9"/>
      <c r="AK332" s="52"/>
      <c r="AL332" s="9"/>
      <c r="AM332" s="9"/>
      <c r="AN332" s="52"/>
    </row>
    <row r="333" spans="1:40" ht="12.75" x14ac:dyDescent="0.35">
      <c r="A333" s="9"/>
      <c r="B333" s="9"/>
      <c r="C333" s="9"/>
      <c r="D333" s="9"/>
      <c r="E333" s="9"/>
      <c r="F333" s="9"/>
      <c r="G333" s="52"/>
      <c r="H333" s="9"/>
      <c r="I333" s="9"/>
      <c r="J333" s="52"/>
      <c r="K333" s="9"/>
      <c r="L333" s="9"/>
      <c r="M333" s="52"/>
      <c r="N333" s="9"/>
      <c r="O333" s="9"/>
      <c r="P333" s="52"/>
      <c r="Q333" s="9"/>
      <c r="R333" s="9"/>
      <c r="S333" s="52"/>
      <c r="T333" s="9"/>
      <c r="U333" s="9"/>
      <c r="V333" s="52"/>
      <c r="W333" s="9"/>
      <c r="X333" s="9"/>
      <c r="Y333" s="52"/>
      <c r="Z333" s="9"/>
      <c r="AA333" s="9"/>
      <c r="AB333" s="52"/>
      <c r="AC333" s="9"/>
      <c r="AD333" s="9"/>
      <c r="AE333" s="52"/>
      <c r="AF333" s="9"/>
      <c r="AG333" s="9"/>
      <c r="AH333" s="52"/>
      <c r="AI333" s="9"/>
      <c r="AJ333" s="9"/>
      <c r="AK333" s="52"/>
      <c r="AL333" s="9"/>
      <c r="AM333" s="9"/>
      <c r="AN333" s="52"/>
    </row>
    <row r="334" spans="1:40" ht="12.75" x14ac:dyDescent="0.35">
      <c r="A334" s="9"/>
      <c r="B334" s="9"/>
      <c r="C334" s="9"/>
      <c r="D334" s="9"/>
      <c r="E334" s="9"/>
      <c r="F334" s="9"/>
      <c r="G334" s="52"/>
      <c r="H334" s="9"/>
      <c r="I334" s="9"/>
      <c r="J334" s="52"/>
      <c r="K334" s="9"/>
      <c r="L334" s="9"/>
      <c r="M334" s="52"/>
      <c r="N334" s="9"/>
      <c r="O334" s="9"/>
      <c r="P334" s="52"/>
      <c r="Q334" s="9"/>
      <c r="R334" s="9"/>
      <c r="S334" s="52"/>
      <c r="T334" s="9"/>
      <c r="U334" s="9"/>
      <c r="V334" s="52"/>
      <c r="W334" s="9"/>
      <c r="X334" s="9"/>
      <c r="Y334" s="52"/>
      <c r="Z334" s="9"/>
      <c r="AA334" s="9"/>
      <c r="AB334" s="52"/>
      <c r="AC334" s="9"/>
      <c r="AD334" s="9"/>
      <c r="AE334" s="52"/>
      <c r="AF334" s="9"/>
      <c r="AG334" s="9"/>
      <c r="AH334" s="52"/>
      <c r="AI334" s="9"/>
      <c r="AJ334" s="9"/>
      <c r="AK334" s="52"/>
      <c r="AL334" s="9"/>
      <c r="AM334" s="9"/>
      <c r="AN334" s="52"/>
    </row>
    <row r="335" spans="1:40" ht="12.75" x14ac:dyDescent="0.35">
      <c r="A335" s="9"/>
      <c r="B335" s="9"/>
      <c r="C335" s="9"/>
      <c r="D335" s="9"/>
      <c r="E335" s="9"/>
      <c r="F335" s="9"/>
      <c r="G335" s="52"/>
      <c r="H335" s="9"/>
      <c r="I335" s="9"/>
      <c r="J335" s="52"/>
      <c r="K335" s="9"/>
      <c r="L335" s="9"/>
      <c r="M335" s="52"/>
      <c r="N335" s="9"/>
      <c r="O335" s="9"/>
      <c r="P335" s="52"/>
      <c r="Q335" s="9"/>
      <c r="R335" s="9"/>
      <c r="S335" s="52"/>
      <c r="T335" s="9"/>
      <c r="U335" s="9"/>
      <c r="V335" s="52"/>
      <c r="W335" s="9"/>
      <c r="X335" s="9"/>
      <c r="Y335" s="52"/>
      <c r="Z335" s="9"/>
      <c r="AA335" s="9"/>
      <c r="AB335" s="52"/>
      <c r="AC335" s="9"/>
      <c r="AD335" s="9"/>
      <c r="AE335" s="52"/>
      <c r="AF335" s="9"/>
      <c r="AG335" s="9"/>
      <c r="AH335" s="52"/>
      <c r="AI335" s="9"/>
      <c r="AJ335" s="9"/>
      <c r="AK335" s="52"/>
      <c r="AL335" s="9"/>
      <c r="AM335" s="9"/>
      <c r="AN335" s="52"/>
    </row>
    <row r="336" spans="1:40" ht="12.75" x14ac:dyDescent="0.35">
      <c r="A336" s="9"/>
      <c r="B336" s="9"/>
      <c r="C336" s="9"/>
      <c r="D336" s="9"/>
      <c r="E336" s="9"/>
      <c r="F336" s="9"/>
      <c r="G336" s="52"/>
      <c r="H336" s="9"/>
      <c r="I336" s="9"/>
      <c r="J336" s="52"/>
      <c r="K336" s="9"/>
      <c r="L336" s="9"/>
      <c r="M336" s="52"/>
      <c r="N336" s="9"/>
      <c r="O336" s="9"/>
      <c r="P336" s="52"/>
      <c r="Q336" s="9"/>
      <c r="R336" s="9"/>
      <c r="S336" s="52"/>
      <c r="T336" s="9"/>
      <c r="U336" s="9"/>
      <c r="V336" s="52"/>
      <c r="W336" s="9"/>
      <c r="X336" s="9"/>
      <c r="Y336" s="52"/>
      <c r="Z336" s="9"/>
      <c r="AA336" s="9"/>
      <c r="AB336" s="52"/>
      <c r="AC336" s="9"/>
      <c r="AD336" s="9"/>
      <c r="AE336" s="52"/>
      <c r="AF336" s="9"/>
      <c r="AG336" s="9"/>
      <c r="AH336" s="52"/>
      <c r="AI336" s="9"/>
      <c r="AJ336" s="9"/>
      <c r="AK336" s="52"/>
      <c r="AL336" s="9"/>
      <c r="AM336" s="9"/>
      <c r="AN336" s="52"/>
    </row>
    <row r="337" spans="1:40" ht="12.75" x14ac:dyDescent="0.35">
      <c r="A337" s="9"/>
      <c r="B337" s="9"/>
      <c r="C337" s="9"/>
      <c r="D337" s="9"/>
      <c r="E337" s="9"/>
      <c r="F337" s="9"/>
      <c r="G337" s="52"/>
      <c r="H337" s="9"/>
      <c r="I337" s="9"/>
      <c r="J337" s="52"/>
      <c r="K337" s="9"/>
      <c r="L337" s="9"/>
      <c r="M337" s="52"/>
      <c r="N337" s="9"/>
      <c r="O337" s="9"/>
      <c r="P337" s="52"/>
      <c r="Q337" s="9"/>
      <c r="R337" s="9"/>
      <c r="S337" s="52"/>
      <c r="T337" s="9"/>
      <c r="U337" s="9"/>
      <c r="V337" s="52"/>
      <c r="W337" s="9"/>
      <c r="X337" s="9"/>
      <c r="Y337" s="52"/>
      <c r="Z337" s="9"/>
      <c r="AA337" s="9"/>
      <c r="AB337" s="52"/>
      <c r="AC337" s="9"/>
      <c r="AD337" s="9"/>
      <c r="AE337" s="52"/>
      <c r="AF337" s="9"/>
      <c r="AG337" s="9"/>
      <c r="AH337" s="52"/>
      <c r="AI337" s="9"/>
      <c r="AJ337" s="9"/>
      <c r="AK337" s="52"/>
      <c r="AL337" s="9"/>
      <c r="AM337" s="9"/>
      <c r="AN337" s="52"/>
    </row>
    <row r="338" spans="1:40" ht="12.75" x14ac:dyDescent="0.35">
      <c r="A338" s="9"/>
      <c r="B338" s="9"/>
      <c r="C338" s="9"/>
      <c r="D338" s="9"/>
      <c r="E338" s="9"/>
      <c r="F338" s="9"/>
      <c r="G338" s="52"/>
      <c r="H338" s="9"/>
      <c r="I338" s="9"/>
      <c r="J338" s="52"/>
      <c r="K338" s="9"/>
      <c r="L338" s="9"/>
      <c r="M338" s="52"/>
      <c r="N338" s="9"/>
      <c r="O338" s="9"/>
      <c r="P338" s="52"/>
      <c r="Q338" s="9"/>
      <c r="R338" s="9"/>
      <c r="S338" s="52"/>
      <c r="T338" s="9"/>
      <c r="U338" s="9"/>
      <c r="V338" s="52"/>
      <c r="W338" s="9"/>
      <c r="X338" s="9"/>
      <c r="Y338" s="52"/>
      <c r="Z338" s="9"/>
      <c r="AA338" s="9"/>
      <c r="AB338" s="52"/>
      <c r="AC338" s="9"/>
      <c r="AD338" s="9"/>
      <c r="AE338" s="52"/>
      <c r="AF338" s="9"/>
      <c r="AG338" s="9"/>
      <c r="AH338" s="52"/>
      <c r="AI338" s="9"/>
      <c r="AJ338" s="9"/>
      <c r="AK338" s="52"/>
      <c r="AL338" s="9"/>
      <c r="AM338" s="9"/>
      <c r="AN338" s="52"/>
    </row>
    <row r="339" spans="1:40" ht="12.75" x14ac:dyDescent="0.35">
      <c r="A339" s="9"/>
      <c r="B339" s="9"/>
      <c r="C339" s="9"/>
      <c r="D339" s="9"/>
      <c r="E339" s="9"/>
      <c r="F339" s="9"/>
      <c r="G339" s="52"/>
      <c r="H339" s="9"/>
      <c r="I339" s="9"/>
      <c r="J339" s="52"/>
      <c r="K339" s="9"/>
      <c r="L339" s="9"/>
      <c r="M339" s="52"/>
      <c r="N339" s="9"/>
      <c r="O339" s="9"/>
      <c r="P339" s="52"/>
      <c r="Q339" s="9"/>
      <c r="R339" s="9"/>
      <c r="S339" s="52"/>
      <c r="T339" s="9"/>
      <c r="U339" s="9"/>
      <c r="V339" s="52"/>
      <c r="W339" s="9"/>
      <c r="X339" s="9"/>
      <c r="Y339" s="52"/>
      <c r="Z339" s="9"/>
      <c r="AA339" s="9"/>
      <c r="AB339" s="52"/>
      <c r="AC339" s="9"/>
      <c r="AD339" s="9"/>
      <c r="AE339" s="52"/>
      <c r="AF339" s="9"/>
      <c r="AG339" s="9"/>
      <c r="AH339" s="52"/>
      <c r="AI339" s="9"/>
      <c r="AJ339" s="9"/>
      <c r="AK339" s="52"/>
      <c r="AL339" s="9"/>
      <c r="AM339" s="9"/>
      <c r="AN339" s="52"/>
    </row>
    <row r="340" spans="1:40" ht="12.75" x14ac:dyDescent="0.35">
      <c r="A340" s="9"/>
      <c r="B340" s="9"/>
      <c r="C340" s="9"/>
      <c r="D340" s="9"/>
      <c r="E340" s="9"/>
      <c r="F340" s="9"/>
      <c r="G340" s="52"/>
      <c r="H340" s="9"/>
      <c r="I340" s="9"/>
      <c r="J340" s="52"/>
      <c r="K340" s="9"/>
      <c r="L340" s="9"/>
      <c r="M340" s="52"/>
      <c r="N340" s="9"/>
      <c r="O340" s="9"/>
      <c r="P340" s="52"/>
      <c r="Q340" s="9"/>
      <c r="R340" s="9"/>
      <c r="S340" s="52"/>
      <c r="T340" s="9"/>
      <c r="U340" s="9"/>
      <c r="V340" s="52"/>
      <c r="W340" s="9"/>
      <c r="X340" s="9"/>
      <c r="Y340" s="52"/>
      <c r="Z340" s="9"/>
      <c r="AA340" s="9"/>
      <c r="AB340" s="52"/>
      <c r="AC340" s="9"/>
      <c r="AD340" s="9"/>
      <c r="AE340" s="52"/>
      <c r="AF340" s="9"/>
      <c r="AG340" s="9"/>
      <c r="AH340" s="52"/>
      <c r="AI340" s="9"/>
      <c r="AJ340" s="9"/>
      <c r="AK340" s="52"/>
      <c r="AL340" s="9"/>
      <c r="AM340" s="9"/>
      <c r="AN340" s="52"/>
    </row>
    <row r="341" spans="1:40" ht="12.75" x14ac:dyDescent="0.35">
      <c r="A341" s="9"/>
      <c r="B341" s="9"/>
      <c r="C341" s="9"/>
      <c r="D341" s="9"/>
      <c r="E341" s="9"/>
      <c r="F341" s="9"/>
      <c r="G341" s="52"/>
      <c r="H341" s="9"/>
      <c r="I341" s="9"/>
      <c r="J341" s="52"/>
      <c r="K341" s="9"/>
      <c r="L341" s="9"/>
      <c r="M341" s="52"/>
      <c r="N341" s="9"/>
      <c r="O341" s="9"/>
      <c r="P341" s="52"/>
      <c r="Q341" s="9"/>
      <c r="R341" s="9"/>
      <c r="S341" s="52"/>
      <c r="T341" s="9"/>
      <c r="U341" s="9"/>
      <c r="V341" s="52"/>
      <c r="W341" s="9"/>
      <c r="X341" s="9"/>
      <c r="Y341" s="52"/>
      <c r="Z341" s="9"/>
      <c r="AA341" s="9"/>
      <c r="AB341" s="52"/>
      <c r="AC341" s="9"/>
      <c r="AD341" s="9"/>
      <c r="AE341" s="52"/>
      <c r="AF341" s="9"/>
      <c r="AG341" s="9"/>
      <c r="AH341" s="52"/>
      <c r="AI341" s="9"/>
      <c r="AJ341" s="9"/>
      <c r="AK341" s="52"/>
      <c r="AL341" s="9"/>
      <c r="AM341" s="9"/>
      <c r="AN341" s="52"/>
    </row>
    <row r="342" spans="1:40" ht="12.75" x14ac:dyDescent="0.35">
      <c r="A342" s="9"/>
      <c r="B342" s="9"/>
      <c r="C342" s="9"/>
      <c r="D342" s="9"/>
      <c r="E342" s="9"/>
      <c r="F342" s="9"/>
      <c r="G342" s="52"/>
      <c r="H342" s="9"/>
      <c r="I342" s="9"/>
      <c r="J342" s="52"/>
      <c r="K342" s="9"/>
      <c r="L342" s="9"/>
      <c r="M342" s="52"/>
      <c r="N342" s="9"/>
      <c r="O342" s="9"/>
      <c r="P342" s="52"/>
      <c r="Q342" s="9"/>
      <c r="R342" s="9"/>
      <c r="S342" s="52"/>
      <c r="T342" s="9"/>
      <c r="U342" s="9"/>
      <c r="V342" s="52"/>
      <c r="W342" s="9"/>
      <c r="X342" s="9"/>
      <c r="Y342" s="52"/>
      <c r="Z342" s="9"/>
      <c r="AA342" s="9"/>
      <c r="AB342" s="52"/>
      <c r="AC342" s="9"/>
      <c r="AD342" s="9"/>
      <c r="AE342" s="52"/>
      <c r="AF342" s="9"/>
      <c r="AG342" s="9"/>
      <c r="AH342" s="52"/>
      <c r="AI342" s="9"/>
      <c r="AJ342" s="9"/>
      <c r="AK342" s="52"/>
      <c r="AL342" s="9"/>
      <c r="AM342" s="9"/>
      <c r="AN342" s="52"/>
    </row>
    <row r="343" spans="1:40" ht="12.75" x14ac:dyDescent="0.35">
      <c r="A343" s="9"/>
      <c r="B343" s="9"/>
      <c r="C343" s="9"/>
      <c r="D343" s="9"/>
      <c r="E343" s="9"/>
      <c r="F343" s="9"/>
      <c r="G343" s="52"/>
      <c r="H343" s="9"/>
      <c r="I343" s="9"/>
      <c r="J343" s="52"/>
      <c r="K343" s="9"/>
      <c r="L343" s="9"/>
      <c r="M343" s="52"/>
      <c r="N343" s="9"/>
      <c r="O343" s="9"/>
      <c r="P343" s="52"/>
      <c r="Q343" s="9"/>
      <c r="R343" s="9"/>
      <c r="S343" s="52"/>
      <c r="T343" s="9"/>
      <c r="U343" s="9"/>
      <c r="V343" s="52"/>
      <c r="W343" s="9"/>
      <c r="X343" s="9"/>
      <c r="Y343" s="52"/>
      <c r="Z343" s="9"/>
      <c r="AA343" s="9"/>
      <c r="AB343" s="52"/>
      <c r="AC343" s="9"/>
      <c r="AD343" s="9"/>
      <c r="AE343" s="52"/>
      <c r="AF343" s="9"/>
      <c r="AG343" s="9"/>
      <c r="AH343" s="52"/>
      <c r="AI343" s="9"/>
      <c r="AJ343" s="9"/>
      <c r="AK343" s="52"/>
      <c r="AL343" s="9"/>
      <c r="AM343" s="9"/>
      <c r="AN343" s="52"/>
    </row>
    <row r="344" spans="1:40" ht="12.75" x14ac:dyDescent="0.35">
      <c r="A344" s="9"/>
      <c r="B344" s="9"/>
      <c r="C344" s="9"/>
      <c r="D344" s="9"/>
      <c r="E344" s="9"/>
      <c r="F344" s="9"/>
      <c r="G344" s="52"/>
      <c r="H344" s="9"/>
      <c r="I344" s="9"/>
      <c r="J344" s="52"/>
      <c r="K344" s="9"/>
      <c r="L344" s="9"/>
      <c r="M344" s="52"/>
      <c r="N344" s="9"/>
      <c r="O344" s="9"/>
      <c r="P344" s="52"/>
      <c r="Q344" s="9"/>
      <c r="R344" s="9"/>
      <c r="S344" s="52"/>
      <c r="T344" s="9"/>
      <c r="U344" s="9"/>
      <c r="V344" s="52"/>
      <c r="W344" s="9"/>
      <c r="X344" s="9"/>
      <c r="Y344" s="52"/>
      <c r="Z344" s="9"/>
      <c r="AA344" s="9"/>
      <c r="AB344" s="52"/>
      <c r="AC344" s="9"/>
      <c r="AD344" s="9"/>
      <c r="AE344" s="52"/>
      <c r="AF344" s="9"/>
      <c r="AG344" s="9"/>
      <c r="AH344" s="52"/>
      <c r="AI344" s="9"/>
      <c r="AJ344" s="9"/>
      <c r="AK344" s="52"/>
      <c r="AL344" s="9"/>
      <c r="AM344" s="9"/>
      <c r="AN344" s="52"/>
    </row>
    <row r="345" spans="1:40" ht="12.75" x14ac:dyDescent="0.35">
      <c r="A345" s="9"/>
      <c r="B345" s="9"/>
      <c r="C345" s="9"/>
      <c r="D345" s="9"/>
      <c r="E345" s="9"/>
      <c r="F345" s="9"/>
      <c r="G345" s="52"/>
      <c r="H345" s="9"/>
      <c r="I345" s="9"/>
      <c r="J345" s="52"/>
      <c r="K345" s="9"/>
      <c r="L345" s="9"/>
      <c r="M345" s="52"/>
      <c r="N345" s="9"/>
      <c r="O345" s="9"/>
      <c r="P345" s="52"/>
      <c r="Q345" s="9"/>
      <c r="R345" s="9"/>
      <c r="S345" s="52"/>
      <c r="T345" s="9"/>
      <c r="U345" s="9"/>
      <c r="V345" s="52"/>
      <c r="W345" s="9"/>
      <c r="X345" s="9"/>
      <c r="Y345" s="52"/>
      <c r="Z345" s="9"/>
      <c r="AA345" s="9"/>
      <c r="AB345" s="52"/>
      <c r="AC345" s="9"/>
      <c r="AD345" s="9"/>
      <c r="AE345" s="52"/>
      <c r="AF345" s="9"/>
      <c r="AG345" s="9"/>
      <c r="AH345" s="52"/>
      <c r="AI345" s="9"/>
      <c r="AJ345" s="9"/>
      <c r="AK345" s="52"/>
      <c r="AL345" s="9"/>
      <c r="AM345" s="9"/>
      <c r="AN345" s="52"/>
    </row>
    <row r="346" spans="1:40" ht="12.75" x14ac:dyDescent="0.35">
      <c r="A346" s="9"/>
      <c r="B346" s="9"/>
      <c r="C346" s="9"/>
      <c r="D346" s="9"/>
      <c r="E346" s="9"/>
      <c r="F346" s="9"/>
      <c r="G346" s="52"/>
      <c r="H346" s="9"/>
      <c r="I346" s="9"/>
      <c r="J346" s="52"/>
      <c r="K346" s="9"/>
      <c r="L346" s="9"/>
      <c r="M346" s="52"/>
      <c r="N346" s="9"/>
      <c r="O346" s="9"/>
      <c r="P346" s="52"/>
      <c r="Q346" s="9"/>
      <c r="R346" s="9"/>
      <c r="S346" s="52"/>
      <c r="T346" s="9"/>
      <c r="U346" s="9"/>
      <c r="V346" s="52"/>
      <c r="W346" s="9"/>
      <c r="X346" s="9"/>
      <c r="Y346" s="52"/>
      <c r="Z346" s="9"/>
      <c r="AA346" s="9"/>
      <c r="AB346" s="52"/>
      <c r="AC346" s="9"/>
      <c r="AD346" s="9"/>
      <c r="AE346" s="52"/>
      <c r="AF346" s="9"/>
      <c r="AG346" s="9"/>
      <c r="AH346" s="52"/>
      <c r="AI346" s="9"/>
      <c r="AJ346" s="9"/>
      <c r="AK346" s="52"/>
      <c r="AL346" s="9"/>
      <c r="AM346" s="9"/>
      <c r="AN346" s="52"/>
    </row>
    <row r="347" spans="1:40" ht="12.75" x14ac:dyDescent="0.35">
      <c r="A347" s="9"/>
      <c r="B347" s="9"/>
      <c r="C347" s="9"/>
      <c r="D347" s="9"/>
      <c r="E347" s="9"/>
      <c r="F347" s="9"/>
      <c r="G347" s="52"/>
      <c r="H347" s="9"/>
      <c r="I347" s="9"/>
      <c r="J347" s="52"/>
      <c r="K347" s="9"/>
      <c r="L347" s="9"/>
      <c r="M347" s="52"/>
      <c r="N347" s="9"/>
      <c r="O347" s="9"/>
      <c r="P347" s="52"/>
      <c r="Q347" s="9"/>
      <c r="R347" s="9"/>
      <c r="S347" s="52"/>
      <c r="T347" s="9"/>
      <c r="U347" s="9"/>
      <c r="V347" s="52"/>
      <c r="W347" s="9"/>
      <c r="X347" s="9"/>
      <c r="Y347" s="52"/>
      <c r="Z347" s="9"/>
      <c r="AA347" s="9"/>
      <c r="AB347" s="52"/>
      <c r="AC347" s="9"/>
      <c r="AD347" s="9"/>
      <c r="AE347" s="52"/>
      <c r="AF347" s="9"/>
      <c r="AG347" s="9"/>
      <c r="AH347" s="52"/>
      <c r="AI347" s="9"/>
      <c r="AJ347" s="9"/>
      <c r="AK347" s="52"/>
      <c r="AL347" s="9"/>
      <c r="AM347" s="9"/>
      <c r="AN347" s="52"/>
    </row>
    <row r="348" spans="1:40" ht="12.75" x14ac:dyDescent="0.35">
      <c r="A348" s="9"/>
      <c r="B348" s="9"/>
      <c r="C348" s="9"/>
      <c r="D348" s="9"/>
      <c r="E348" s="9"/>
      <c r="F348" s="9"/>
      <c r="G348" s="52"/>
      <c r="H348" s="9"/>
      <c r="I348" s="9"/>
      <c r="J348" s="52"/>
      <c r="K348" s="9"/>
      <c r="L348" s="9"/>
      <c r="M348" s="52"/>
      <c r="N348" s="9"/>
      <c r="O348" s="9"/>
      <c r="P348" s="52"/>
      <c r="Q348" s="9"/>
      <c r="R348" s="9"/>
      <c r="S348" s="52"/>
      <c r="T348" s="9"/>
      <c r="U348" s="9"/>
      <c r="V348" s="52"/>
      <c r="W348" s="9"/>
      <c r="X348" s="9"/>
      <c r="Y348" s="52"/>
      <c r="Z348" s="9"/>
      <c r="AA348" s="9"/>
      <c r="AB348" s="52"/>
      <c r="AC348" s="9"/>
      <c r="AD348" s="9"/>
      <c r="AE348" s="52"/>
      <c r="AF348" s="9"/>
      <c r="AG348" s="9"/>
      <c r="AH348" s="52"/>
      <c r="AI348" s="9"/>
      <c r="AJ348" s="9"/>
      <c r="AK348" s="52"/>
      <c r="AL348" s="9"/>
      <c r="AM348" s="9"/>
      <c r="AN348" s="52"/>
    </row>
    <row r="349" spans="1:40" ht="12.75" x14ac:dyDescent="0.35">
      <c r="A349" s="9"/>
      <c r="B349" s="9"/>
      <c r="C349" s="9"/>
      <c r="D349" s="9"/>
      <c r="E349" s="9"/>
      <c r="F349" s="9"/>
      <c r="G349" s="52"/>
      <c r="H349" s="9"/>
      <c r="I349" s="9"/>
      <c r="J349" s="52"/>
      <c r="K349" s="9"/>
      <c r="L349" s="9"/>
      <c r="M349" s="52"/>
      <c r="N349" s="9"/>
      <c r="O349" s="9"/>
      <c r="P349" s="52"/>
      <c r="Q349" s="9"/>
      <c r="R349" s="9"/>
      <c r="S349" s="52"/>
      <c r="T349" s="9"/>
      <c r="U349" s="9"/>
      <c r="V349" s="52"/>
      <c r="W349" s="9"/>
      <c r="X349" s="9"/>
      <c r="Y349" s="52"/>
      <c r="Z349" s="9"/>
      <c r="AA349" s="9"/>
      <c r="AB349" s="52"/>
      <c r="AC349" s="9"/>
      <c r="AD349" s="9"/>
      <c r="AE349" s="52"/>
      <c r="AF349" s="9"/>
      <c r="AG349" s="9"/>
      <c r="AH349" s="52"/>
      <c r="AI349" s="9"/>
      <c r="AJ349" s="9"/>
      <c r="AK349" s="52"/>
      <c r="AL349" s="9"/>
      <c r="AM349" s="9"/>
      <c r="AN349" s="52"/>
    </row>
    <row r="350" spans="1:40" ht="12.75" x14ac:dyDescent="0.35">
      <c r="A350" s="9"/>
      <c r="B350" s="9"/>
      <c r="C350" s="9"/>
      <c r="D350" s="9"/>
      <c r="E350" s="9"/>
      <c r="F350" s="9"/>
      <c r="G350" s="52"/>
      <c r="H350" s="9"/>
      <c r="I350" s="9"/>
      <c r="J350" s="52"/>
      <c r="K350" s="9"/>
      <c r="L350" s="9"/>
      <c r="M350" s="52"/>
      <c r="N350" s="9"/>
      <c r="O350" s="9"/>
      <c r="P350" s="52"/>
      <c r="Q350" s="9"/>
      <c r="R350" s="9"/>
      <c r="S350" s="52"/>
      <c r="T350" s="9"/>
      <c r="U350" s="9"/>
      <c r="V350" s="52"/>
      <c r="W350" s="9"/>
      <c r="X350" s="9"/>
      <c r="Y350" s="52"/>
      <c r="Z350" s="9"/>
      <c r="AA350" s="9"/>
      <c r="AB350" s="52"/>
      <c r="AC350" s="9"/>
      <c r="AD350" s="9"/>
      <c r="AE350" s="52"/>
      <c r="AF350" s="9"/>
      <c r="AG350" s="9"/>
      <c r="AH350" s="52"/>
      <c r="AI350" s="9"/>
      <c r="AJ350" s="9"/>
      <c r="AK350" s="52"/>
      <c r="AL350" s="9"/>
      <c r="AM350" s="9"/>
      <c r="AN350" s="52"/>
    </row>
    <row r="351" spans="1:40" ht="12.75" x14ac:dyDescent="0.35">
      <c r="A351" s="9"/>
      <c r="B351" s="9"/>
      <c r="C351" s="9"/>
      <c r="D351" s="9"/>
      <c r="E351" s="9"/>
      <c r="F351" s="9"/>
      <c r="G351" s="52"/>
      <c r="H351" s="9"/>
      <c r="I351" s="9"/>
      <c r="J351" s="52"/>
      <c r="K351" s="9"/>
      <c r="L351" s="9"/>
      <c r="M351" s="52"/>
      <c r="N351" s="9"/>
      <c r="O351" s="9"/>
      <c r="P351" s="52"/>
      <c r="Q351" s="9"/>
      <c r="R351" s="9"/>
      <c r="S351" s="52"/>
      <c r="T351" s="9"/>
      <c r="U351" s="9"/>
      <c r="V351" s="52"/>
      <c r="W351" s="9"/>
      <c r="X351" s="9"/>
      <c r="Y351" s="52"/>
      <c r="Z351" s="9"/>
      <c r="AA351" s="9"/>
      <c r="AB351" s="52"/>
      <c r="AC351" s="9"/>
      <c r="AD351" s="9"/>
      <c r="AE351" s="52"/>
      <c r="AF351" s="9"/>
      <c r="AG351" s="9"/>
      <c r="AH351" s="52"/>
      <c r="AI351" s="9"/>
      <c r="AJ351" s="9"/>
      <c r="AK351" s="52"/>
      <c r="AL351" s="9"/>
      <c r="AM351" s="9"/>
      <c r="AN351" s="52"/>
    </row>
    <row r="352" spans="1:40" ht="12.75" x14ac:dyDescent="0.35">
      <c r="A352" s="9"/>
      <c r="B352" s="9"/>
      <c r="C352" s="9"/>
      <c r="D352" s="9"/>
      <c r="E352" s="9"/>
      <c r="F352" s="9"/>
      <c r="G352" s="52"/>
      <c r="H352" s="9"/>
      <c r="I352" s="9"/>
      <c r="J352" s="52"/>
      <c r="K352" s="9"/>
      <c r="L352" s="9"/>
      <c r="M352" s="52"/>
      <c r="N352" s="9"/>
      <c r="O352" s="9"/>
      <c r="P352" s="52"/>
      <c r="Q352" s="9"/>
      <c r="R352" s="9"/>
      <c r="S352" s="52"/>
      <c r="T352" s="9"/>
      <c r="U352" s="9"/>
      <c r="V352" s="52"/>
      <c r="W352" s="9"/>
      <c r="X352" s="9"/>
      <c r="Y352" s="52"/>
      <c r="Z352" s="9"/>
      <c r="AA352" s="9"/>
      <c r="AB352" s="52"/>
      <c r="AC352" s="9"/>
      <c r="AD352" s="9"/>
      <c r="AE352" s="52"/>
      <c r="AF352" s="9"/>
      <c r="AG352" s="9"/>
      <c r="AH352" s="52"/>
      <c r="AI352" s="9"/>
      <c r="AJ352" s="9"/>
      <c r="AK352" s="52"/>
      <c r="AL352" s="9"/>
      <c r="AM352" s="9"/>
      <c r="AN352" s="52"/>
    </row>
    <row r="353" spans="1:40" ht="12.75" x14ac:dyDescent="0.35">
      <c r="A353" s="9"/>
      <c r="B353" s="9"/>
      <c r="C353" s="9"/>
      <c r="D353" s="9"/>
      <c r="E353" s="9"/>
      <c r="F353" s="9"/>
      <c r="G353" s="52"/>
      <c r="H353" s="9"/>
      <c r="I353" s="9"/>
      <c r="J353" s="52"/>
      <c r="K353" s="9"/>
      <c r="L353" s="9"/>
      <c r="M353" s="52"/>
      <c r="N353" s="9"/>
      <c r="O353" s="9"/>
      <c r="P353" s="52"/>
      <c r="Q353" s="9"/>
      <c r="R353" s="9"/>
      <c r="S353" s="52"/>
      <c r="T353" s="9"/>
      <c r="U353" s="9"/>
      <c r="V353" s="52"/>
      <c r="W353" s="9"/>
      <c r="X353" s="9"/>
      <c r="Y353" s="52"/>
      <c r="Z353" s="9"/>
      <c r="AA353" s="9"/>
      <c r="AB353" s="52"/>
      <c r="AC353" s="9"/>
      <c r="AD353" s="9"/>
      <c r="AE353" s="52"/>
      <c r="AF353" s="9"/>
      <c r="AG353" s="9"/>
      <c r="AH353" s="52"/>
      <c r="AI353" s="9"/>
      <c r="AJ353" s="9"/>
      <c r="AK353" s="52"/>
      <c r="AL353" s="9"/>
      <c r="AM353" s="9"/>
      <c r="AN353" s="52"/>
    </row>
    <row r="354" spans="1:40" ht="12.75" x14ac:dyDescent="0.35">
      <c r="A354" s="9"/>
      <c r="B354" s="9"/>
      <c r="C354" s="9"/>
      <c r="D354" s="9"/>
      <c r="E354" s="9"/>
      <c r="F354" s="9"/>
      <c r="G354" s="52"/>
      <c r="H354" s="9"/>
      <c r="I354" s="9"/>
      <c r="J354" s="52"/>
      <c r="K354" s="9"/>
      <c r="L354" s="9"/>
      <c r="M354" s="52"/>
      <c r="N354" s="9"/>
      <c r="O354" s="9"/>
      <c r="P354" s="52"/>
      <c r="Q354" s="9"/>
      <c r="R354" s="9"/>
      <c r="S354" s="52"/>
      <c r="T354" s="9"/>
      <c r="U354" s="9"/>
      <c r="V354" s="52"/>
      <c r="W354" s="9"/>
      <c r="X354" s="9"/>
      <c r="Y354" s="52"/>
      <c r="Z354" s="9"/>
      <c r="AA354" s="9"/>
      <c r="AB354" s="52"/>
      <c r="AC354" s="9"/>
      <c r="AD354" s="9"/>
      <c r="AE354" s="52"/>
      <c r="AF354" s="9"/>
      <c r="AG354" s="9"/>
      <c r="AH354" s="52"/>
      <c r="AI354" s="9"/>
      <c r="AJ354" s="9"/>
      <c r="AK354" s="52"/>
      <c r="AL354" s="9"/>
      <c r="AM354" s="9"/>
      <c r="AN354" s="52"/>
    </row>
    <row r="355" spans="1:40" ht="12.75" x14ac:dyDescent="0.35">
      <c r="A355" s="9"/>
      <c r="B355" s="9"/>
      <c r="C355" s="9"/>
      <c r="D355" s="9"/>
      <c r="E355" s="9"/>
      <c r="F355" s="9"/>
      <c r="G355" s="52"/>
      <c r="H355" s="9"/>
      <c r="I355" s="9"/>
      <c r="J355" s="52"/>
      <c r="K355" s="9"/>
      <c r="L355" s="9"/>
      <c r="M355" s="52"/>
      <c r="N355" s="9"/>
      <c r="O355" s="9"/>
      <c r="P355" s="52"/>
      <c r="Q355" s="9"/>
      <c r="R355" s="9"/>
      <c r="S355" s="52"/>
      <c r="T355" s="9"/>
      <c r="U355" s="9"/>
      <c r="V355" s="52"/>
      <c r="W355" s="9"/>
      <c r="X355" s="9"/>
      <c r="Y355" s="52"/>
      <c r="Z355" s="9"/>
      <c r="AA355" s="9"/>
      <c r="AB355" s="52"/>
      <c r="AC355" s="9"/>
      <c r="AD355" s="9"/>
      <c r="AE355" s="52"/>
      <c r="AF355" s="9"/>
      <c r="AG355" s="9"/>
      <c r="AH355" s="52"/>
      <c r="AI355" s="9"/>
      <c r="AJ355" s="9"/>
      <c r="AK355" s="52"/>
      <c r="AL355" s="9"/>
      <c r="AM355" s="9"/>
      <c r="AN355" s="52"/>
    </row>
    <row r="356" spans="1:40" ht="12.75" x14ac:dyDescent="0.35">
      <c r="A356" s="9"/>
      <c r="B356" s="9"/>
      <c r="C356" s="9"/>
      <c r="D356" s="9"/>
      <c r="E356" s="9"/>
      <c r="F356" s="9"/>
      <c r="G356" s="52"/>
      <c r="H356" s="9"/>
      <c r="I356" s="9"/>
      <c r="J356" s="52"/>
      <c r="K356" s="9"/>
      <c r="L356" s="9"/>
      <c r="M356" s="52"/>
      <c r="N356" s="9"/>
      <c r="O356" s="9"/>
      <c r="P356" s="52"/>
      <c r="Q356" s="9"/>
      <c r="R356" s="9"/>
      <c r="S356" s="52"/>
      <c r="T356" s="9"/>
      <c r="U356" s="9"/>
      <c r="V356" s="52"/>
      <c r="W356" s="9"/>
      <c r="X356" s="9"/>
      <c r="Y356" s="52"/>
      <c r="Z356" s="9"/>
      <c r="AA356" s="9"/>
      <c r="AB356" s="52"/>
      <c r="AC356" s="9"/>
      <c r="AD356" s="9"/>
      <c r="AE356" s="52"/>
      <c r="AF356" s="9"/>
      <c r="AG356" s="9"/>
      <c r="AH356" s="52"/>
      <c r="AI356" s="9"/>
      <c r="AJ356" s="9"/>
      <c r="AK356" s="52"/>
      <c r="AL356" s="9"/>
      <c r="AM356" s="9"/>
      <c r="AN356" s="52"/>
    </row>
    <row r="357" spans="1:40" ht="12.75" x14ac:dyDescent="0.35">
      <c r="A357" s="9"/>
      <c r="B357" s="9"/>
      <c r="C357" s="9"/>
      <c r="D357" s="9"/>
      <c r="E357" s="9"/>
      <c r="F357" s="9"/>
      <c r="G357" s="52"/>
      <c r="H357" s="9"/>
      <c r="I357" s="9"/>
      <c r="J357" s="52"/>
      <c r="K357" s="9"/>
      <c r="L357" s="9"/>
      <c r="M357" s="52"/>
      <c r="N357" s="9"/>
      <c r="O357" s="9"/>
      <c r="P357" s="52"/>
      <c r="Q357" s="9"/>
      <c r="R357" s="9"/>
      <c r="S357" s="52"/>
      <c r="T357" s="9"/>
      <c r="U357" s="9"/>
      <c r="V357" s="52"/>
      <c r="W357" s="9"/>
      <c r="X357" s="9"/>
      <c r="Y357" s="52"/>
      <c r="Z357" s="9"/>
      <c r="AA357" s="9"/>
      <c r="AB357" s="52"/>
      <c r="AC357" s="9"/>
      <c r="AD357" s="9"/>
      <c r="AE357" s="52"/>
      <c r="AF357" s="9"/>
      <c r="AG357" s="9"/>
      <c r="AH357" s="52"/>
      <c r="AI357" s="9"/>
      <c r="AJ357" s="9"/>
      <c r="AK357" s="52"/>
      <c r="AL357" s="9"/>
      <c r="AM357" s="9"/>
      <c r="AN357" s="52"/>
    </row>
    <row r="358" spans="1:40" ht="12.75" x14ac:dyDescent="0.35">
      <c r="A358" s="9"/>
      <c r="B358" s="9"/>
      <c r="C358" s="9"/>
      <c r="D358" s="9"/>
      <c r="E358" s="9"/>
      <c r="F358" s="9"/>
      <c r="G358" s="52"/>
      <c r="H358" s="9"/>
      <c r="I358" s="9"/>
      <c r="J358" s="52"/>
      <c r="K358" s="9"/>
      <c r="L358" s="9"/>
      <c r="M358" s="52"/>
      <c r="N358" s="9"/>
      <c r="O358" s="9"/>
      <c r="P358" s="52"/>
      <c r="Q358" s="9"/>
      <c r="R358" s="9"/>
      <c r="S358" s="52"/>
      <c r="T358" s="9"/>
      <c r="U358" s="9"/>
      <c r="V358" s="52"/>
      <c r="W358" s="9"/>
      <c r="X358" s="9"/>
      <c r="Y358" s="52"/>
      <c r="Z358" s="9"/>
      <c r="AA358" s="9"/>
      <c r="AB358" s="52"/>
      <c r="AC358" s="9"/>
      <c r="AD358" s="9"/>
      <c r="AE358" s="52"/>
      <c r="AF358" s="9"/>
      <c r="AG358" s="9"/>
      <c r="AH358" s="52"/>
      <c r="AI358" s="9"/>
      <c r="AJ358" s="9"/>
      <c r="AK358" s="52"/>
      <c r="AL358" s="9"/>
      <c r="AM358" s="9"/>
      <c r="AN358" s="52"/>
    </row>
    <row r="359" spans="1:40" ht="12.75" x14ac:dyDescent="0.35">
      <c r="A359" s="9"/>
      <c r="B359" s="9"/>
      <c r="C359" s="9"/>
      <c r="D359" s="9"/>
      <c r="E359" s="9"/>
      <c r="F359" s="9"/>
      <c r="G359" s="52"/>
      <c r="H359" s="9"/>
      <c r="I359" s="9"/>
      <c r="J359" s="52"/>
      <c r="K359" s="9"/>
      <c r="L359" s="9"/>
      <c r="M359" s="52"/>
      <c r="N359" s="9"/>
      <c r="O359" s="9"/>
      <c r="P359" s="52"/>
      <c r="Q359" s="9"/>
      <c r="R359" s="9"/>
      <c r="S359" s="52"/>
      <c r="T359" s="9"/>
      <c r="U359" s="9"/>
      <c r="V359" s="52"/>
      <c r="W359" s="9"/>
      <c r="X359" s="9"/>
      <c r="Y359" s="52"/>
      <c r="Z359" s="9"/>
      <c r="AA359" s="9"/>
      <c r="AB359" s="52"/>
      <c r="AC359" s="9"/>
      <c r="AD359" s="9"/>
      <c r="AE359" s="52"/>
      <c r="AF359" s="9"/>
      <c r="AG359" s="9"/>
      <c r="AH359" s="52"/>
      <c r="AI359" s="9"/>
      <c r="AJ359" s="9"/>
      <c r="AK359" s="52"/>
      <c r="AL359" s="9"/>
      <c r="AM359" s="9"/>
      <c r="AN359" s="52"/>
    </row>
    <row r="360" spans="1:40" ht="12.75" x14ac:dyDescent="0.35">
      <c r="A360" s="9"/>
      <c r="B360" s="9"/>
      <c r="C360" s="9"/>
      <c r="D360" s="9"/>
      <c r="E360" s="9"/>
      <c r="F360" s="9"/>
      <c r="G360" s="52"/>
      <c r="H360" s="9"/>
      <c r="I360" s="9"/>
      <c r="J360" s="52"/>
      <c r="K360" s="9"/>
      <c r="L360" s="9"/>
      <c r="M360" s="52"/>
      <c r="N360" s="9"/>
      <c r="O360" s="9"/>
      <c r="P360" s="52"/>
      <c r="Q360" s="9"/>
      <c r="R360" s="9"/>
      <c r="S360" s="52"/>
      <c r="T360" s="9"/>
      <c r="U360" s="9"/>
      <c r="V360" s="52"/>
      <c r="W360" s="9"/>
      <c r="X360" s="9"/>
      <c r="Y360" s="52"/>
      <c r="Z360" s="9"/>
      <c r="AA360" s="9"/>
      <c r="AB360" s="52"/>
      <c r="AC360" s="9"/>
      <c r="AD360" s="9"/>
      <c r="AE360" s="52"/>
      <c r="AF360" s="9"/>
      <c r="AG360" s="9"/>
      <c r="AH360" s="52"/>
      <c r="AI360" s="9"/>
      <c r="AJ360" s="9"/>
      <c r="AK360" s="52"/>
      <c r="AL360" s="9"/>
      <c r="AM360" s="9"/>
      <c r="AN360" s="52"/>
    </row>
    <row r="361" spans="1:40" ht="12.75" x14ac:dyDescent="0.35">
      <c r="A361" s="9"/>
      <c r="B361" s="9"/>
      <c r="C361" s="9"/>
      <c r="D361" s="9"/>
      <c r="E361" s="9"/>
      <c r="F361" s="9"/>
      <c r="G361" s="52"/>
      <c r="H361" s="9"/>
      <c r="I361" s="9"/>
      <c r="J361" s="52"/>
      <c r="K361" s="9"/>
      <c r="L361" s="9"/>
      <c r="M361" s="52"/>
      <c r="N361" s="9"/>
      <c r="O361" s="9"/>
      <c r="P361" s="52"/>
      <c r="Q361" s="9"/>
      <c r="R361" s="9"/>
      <c r="S361" s="52"/>
      <c r="T361" s="9"/>
      <c r="U361" s="9"/>
      <c r="V361" s="52"/>
      <c r="W361" s="9"/>
      <c r="X361" s="9"/>
      <c r="Y361" s="52"/>
      <c r="Z361" s="9"/>
      <c r="AA361" s="9"/>
      <c r="AB361" s="52"/>
      <c r="AC361" s="9"/>
      <c r="AD361" s="9"/>
      <c r="AE361" s="52"/>
      <c r="AF361" s="9"/>
      <c r="AG361" s="9"/>
      <c r="AH361" s="52"/>
      <c r="AI361" s="9"/>
      <c r="AJ361" s="9"/>
      <c r="AK361" s="52"/>
      <c r="AL361" s="9"/>
      <c r="AM361" s="9"/>
      <c r="AN361" s="52"/>
    </row>
    <row r="362" spans="1:40" ht="12.75" x14ac:dyDescent="0.35">
      <c r="A362" s="9"/>
      <c r="B362" s="9"/>
      <c r="C362" s="9"/>
      <c r="D362" s="9"/>
      <c r="E362" s="9"/>
      <c r="F362" s="9"/>
      <c r="G362" s="52"/>
      <c r="H362" s="9"/>
      <c r="I362" s="9"/>
      <c r="J362" s="52"/>
      <c r="K362" s="9"/>
      <c r="L362" s="9"/>
      <c r="M362" s="52"/>
      <c r="N362" s="9"/>
      <c r="O362" s="9"/>
      <c r="P362" s="52"/>
      <c r="Q362" s="9"/>
      <c r="R362" s="9"/>
      <c r="S362" s="52"/>
      <c r="T362" s="9"/>
      <c r="U362" s="9"/>
      <c r="V362" s="52"/>
      <c r="W362" s="9"/>
      <c r="X362" s="9"/>
      <c r="Y362" s="52"/>
      <c r="Z362" s="9"/>
      <c r="AA362" s="9"/>
      <c r="AB362" s="52"/>
      <c r="AC362" s="9"/>
      <c r="AD362" s="9"/>
      <c r="AE362" s="52"/>
      <c r="AF362" s="9"/>
      <c r="AG362" s="9"/>
      <c r="AH362" s="52"/>
      <c r="AI362" s="9"/>
      <c r="AJ362" s="9"/>
      <c r="AK362" s="52"/>
      <c r="AL362" s="9"/>
      <c r="AM362" s="9"/>
      <c r="AN362" s="52"/>
    </row>
    <row r="363" spans="1:40" ht="12.75" x14ac:dyDescent="0.35">
      <c r="A363" s="9"/>
      <c r="B363" s="9"/>
      <c r="C363" s="9"/>
      <c r="D363" s="9"/>
      <c r="E363" s="9"/>
      <c r="F363" s="9"/>
      <c r="G363" s="52"/>
      <c r="H363" s="9"/>
      <c r="I363" s="9"/>
      <c r="J363" s="52"/>
      <c r="K363" s="9"/>
      <c r="L363" s="9"/>
      <c r="M363" s="52"/>
      <c r="N363" s="9"/>
      <c r="O363" s="9"/>
      <c r="P363" s="52"/>
      <c r="Q363" s="9"/>
      <c r="R363" s="9"/>
      <c r="S363" s="52"/>
      <c r="T363" s="9"/>
      <c r="U363" s="9"/>
      <c r="V363" s="52"/>
      <c r="W363" s="9"/>
      <c r="X363" s="9"/>
      <c r="Y363" s="52"/>
      <c r="Z363" s="9"/>
      <c r="AA363" s="9"/>
      <c r="AB363" s="52"/>
      <c r="AC363" s="9"/>
      <c r="AD363" s="9"/>
      <c r="AE363" s="52"/>
      <c r="AF363" s="9"/>
      <c r="AG363" s="9"/>
      <c r="AH363" s="52"/>
      <c r="AI363" s="9"/>
      <c r="AJ363" s="9"/>
      <c r="AK363" s="52"/>
      <c r="AL363" s="9"/>
      <c r="AM363" s="9"/>
      <c r="AN363" s="52"/>
    </row>
    <row r="364" spans="1:40" ht="12.75" x14ac:dyDescent="0.35">
      <c r="A364" s="9"/>
      <c r="B364" s="9"/>
      <c r="C364" s="9"/>
      <c r="D364" s="9"/>
      <c r="E364" s="9"/>
      <c r="F364" s="9"/>
      <c r="G364" s="52"/>
      <c r="H364" s="9"/>
      <c r="I364" s="9"/>
      <c r="J364" s="52"/>
      <c r="K364" s="9"/>
      <c r="L364" s="9"/>
      <c r="M364" s="52"/>
      <c r="N364" s="9"/>
      <c r="O364" s="9"/>
      <c r="P364" s="52"/>
      <c r="Q364" s="9"/>
      <c r="R364" s="9"/>
      <c r="S364" s="52"/>
      <c r="T364" s="9"/>
      <c r="U364" s="9"/>
      <c r="V364" s="52"/>
      <c r="W364" s="9"/>
      <c r="X364" s="9"/>
      <c r="Y364" s="52"/>
      <c r="Z364" s="9"/>
      <c r="AA364" s="9"/>
      <c r="AB364" s="52"/>
      <c r="AC364" s="9"/>
      <c r="AD364" s="9"/>
      <c r="AE364" s="52"/>
      <c r="AF364" s="9"/>
      <c r="AG364" s="9"/>
      <c r="AH364" s="52"/>
      <c r="AI364" s="9"/>
      <c r="AJ364" s="9"/>
      <c r="AK364" s="52"/>
      <c r="AL364" s="9"/>
      <c r="AM364" s="9"/>
      <c r="AN364" s="52"/>
    </row>
    <row r="365" spans="1:40" ht="12.75" x14ac:dyDescent="0.35">
      <c r="A365" s="9"/>
      <c r="B365" s="9"/>
      <c r="C365" s="9"/>
      <c r="D365" s="9"/>
      <c r="E365" s="9"/>
      <c r="F365" s="9"/>
      <c r="G365" s="52"/>
      <c r="H365" s="9"/>
      <c r="I365" s="9"/>
      <c r="J365" s="52"/>
      <c r="K365" s="9"/>
      <c r="L365" s="9"/>
      <c r="M365" s="52"/>
      <c r="N365" s="9"/>
      <c r="O365" s="9"/>
      <c r="P365" s="52"/>
      <c r="Q365" s="9"/>
      <c r="R365" s="9"/>
      <c r="S365" s="52"/>
      <c r="T365" s="9"/>
      <c r="U365" s="9"/>
      <c r="V365" s="52"/>
      <c r="W365" s="9"/>
      <c r="X365" s="9"/>
      <c r="Y365" s="52"/>
      <c r="Z365" s="9"/>
      <c r="AA365" s="9"/>
      <c r="AB365" s="52"/>
      <c r="AC365" s="9"/>
      <c r="AD365" s="9"/>
      <c r="AE365" s="52"/>
      <c r="AF365" s="9"/>
      <c r="AG365" s="9"/>
      <c r="AH365" s="52"/>
      <c r="AI365" s="9"/>
      <c r="AJ365" s="9"/>
      <c r="AK365" s="52"/>
      <c r="AL365" s="9"/>
      <c r="AM365" s="9"/>
      <c r="AN365" s="52"/>
    </row>
    <row r="366" spans="1:40" ht="12.75" x14ac:dyDescent="0.35">
      <c r="A366" s="9"/>
      <c r="B366" s="9"/>
      <c r="C366" s="9"/>
      <c r="D366" s="9"/>
      <c r="E366" s="9"/>
      <c r="F366" s="9"/>
      <c r="G366" s="52"/>
      <c r="H366" s="9"/>
      <c r="I366" s="9"/>
      <c r="J366" s="52"/>
      <c r="K366" s="9"/>
      <c r="L366" s="9"/>
      <c r="M366" s="52"/>
      <c r="N366" s="9"/>
      <c r="O366" s="9"/>
      <c r="P366" s="52"/>
      <c r="Q366" s="9"/>
      <c r="R366" s="9"/>
      <c r="S366" s="52"/>
      <c r="T366" s="9"/>
      <c r="U366" s="9"/>
      <c r="V366" s="52"/>
      <c r="W366" s="9"/>
      <c r="X366" s="9"/>
      <c r="Y366" s="52"/>
      <c r="Z366" s="9"/>
      <c r="AA366" s="9"/>
      <c r="AB366" s="52"/>
      <c r="AC366" s="9"/>
      <c r="AD366" s="9"/>
      <c r="AE366" s="52"/>
      <c r="AF366" s="9"/>
      <c r="AG366" s="9"/>
      <c r="AH366" s="52"/>
      <c r="AI366" s="9"/>
      <c r="AJ366" s="9"/>
      <c r="AK366" s="52"/>
      <c r="AL366" s="9"/>
      <c r="AM366" s="9"/>
      <c r="AN366" s="52"/>
    </row>
    <row r="367" spans="1:40" ht="12.75" x14ac:dyDescent="0.35">
      <c r="A367" s="9"/>
      <c r="B367" s="9"/>
      <c r="C367" s="9"/>
      <c r="D367" s="9"/>
      <c r="E367" s="9"/>
      <c r="F367" s="9"/>
      <c r="G367" s="52"/>
      <c r="H367" s="9"/>
      <c r="I367" s="9"/>
      <c r="J367" s="52"/>
      <c r="K367" s="9"/>
      <c r="L367" s="9"/>
      <c r="M367" s="52"/>
      <c r="N367" s="9"/>
      <c r="O367" s="9"/>
      <c r="P367" s="52"/>
      <c r="Q367" s="9"/>
      <c r="R367" s="9"/>
      <c r="S367" s="52"/>
      <c r="T367" s="9"/>
      <c r="U367" s="9"/>
      <c r="V367" s="52"/>
      <c r="W367" s="9"/>
      <c r="X367" s="9"/>
      <c r="Y367" s="52"/>
      <c r="Z367" s="9"/>
      <c r="AA367" s="9"/>
      <c r="AB367" s="52"/>
      <c r="AC367" s="9"/>
      <c r="AD367" s="9"/>
      <c r="AE367" s="52"/>
      <c r="AF367" s="9"/>
      <c r="AG367" s="9"/>
      <c r="AH367" s="52"/>
      <c r="AI367" s="9"/>
      <c r="AJ367" s="9"/>
      <c r="AK367" s="52"/>
      <c r="AL367" s="9"/>
      <c r="AM367" s="9"/>
      <c r="AN367" s="52"/>
    </row>
    <row r="368" spans="1:40" ht="12.75" x14ac:dyDescent="0.35">
      <c r="A368" s="9"/>
      <c r="B368" s="9"/>
      <c r="C368" s="9"/>
      <c r="D368" s="9"/>
      <c r="E368" s="9"/>
      <c r="F368" s="9"/>
      <c r="G368" s="52"/>
      <c r="H368" s="9"/>
      <c r="I368" s="9"/>
      <c r="J368" s="52"/>
      <c r="K368" s="9"/>
      <c r="L368" s="9"/>
      <c r="M368" s="52"/>
      <c r="N368" s="9"/>
      <c r="O368" s="9"/>
      <c r="P368" s="52"/>
      <c r="Q368" s="9"/>
      <c r="R368" s="9"/>
      <c r="S368" s="52"/>
      <c r="T368" s="9"/>
      <c r="U368" s="9"/>
      <c r="V368" s="52"/>
      <c r="W368" s="9"/>
      <c r="X368" s="9"/>
      <c r="Y368" s="52"/>
      <c r="Z368" s="9"/>
      <c r="AA368" s="9"/>
      <c r="AB368" s="52"/>
      <c r="AC368" s="9"/>
      <c r="AD368" s="9"/>
      <c r="AE368" s="52"/>
      <c r="AF368" s="9"/>
      <c r="AG368" s="9"/>
      <c r="AH368" s="52"/>
      <c r="AI368" s="9"/>
      <c r="AJ368" s="9"/>
      <c r="AK368" s="52"/>
      <c r="AL368" s="9"/>
      <c r="AM368" s="9"/>
      <c r="AN368" s="52"/>
    </row>
    <row r="369" spans="1:40" ht="12.75" x14ac:dyDescent="0.35">
      <c r="A369" s="9"/>
      <c r="B369" s="9"/>
      <c r="C369" s="9"/>
      <c r="D369" s="9"/>
      <c r="E369" s="9"/>
      <c r="F369" s="9"/>
      <c r="G369" s="52"/>
      <c r="H369" s="9"/>
      <c r="I369" s="9"/>
      <c r="J369" s="52"/>
      <c r="K369" s="9"/>
      <c r="L369" s="9"/>
      <c r="M369" s="52"/>
      <c r="N369" s="9"/>
      <c r="O369" s="9"/>
      <c r="P369" s="52"/>
      <c r="Q369" s="9"/>
      <c r="R369" s="9"/>
      <c r="S369" s="52"/>
      <c r="T369" s="9"/>
      <c r="U369" s="9"/>
      <c r="V369" s="52"/>
      <c r="W369" s="9"/>
      <c r="X369" s="9"/>
      <c r="Y369" s="52"/>
      <c r="Z369" s="9"/>
      <c r="AA369" s="9"/>
      <c r="AB369" s="52"/>
      <c r="AC369" s="9"/>
      <c r="AD369" s="9"/>
      <c r="AE369" s="52"/>
      <c r="AF369" s="9"/>
      <c r="AG369" s="9"/>
      <c r="AH369" s="52"/>
      <c r="AI369" s="9"/>
      <c r="AJ369" s="9"/>
      <c r="AK369" s="52"/>
      <c r="AL369" s="9"/>
      <c r="AM369" s="9"/>
      <c r="AN369" s="52"/>
    </row>
    <row r="370" spans="1:40" ht="12.75" x14ac:dyDescent="0.35">
      <c r="A370" s="9"/>
      <c r="B370" s="9"/>
      <c r="C370" s="9"/>
      <c r="D370" s="9"/>
      <c r="E370" s="9"/>
      <c r="F370" s="9"/>
      <c r="G370" s="52"/>
      <c r="H370" s="9"/>
      <c r="I370" s="9"/>
      <c r="J370" s="52"/>
      <c r="K370" s="9"/>
      <c r="L370" s="9"/>
      <c r="M370" s="52"/>
      <c r="N370" s="9"/>
      <c r="O370" s="9"/>
      <c r="P370" s="52"/>
      <c r="Q370" s="9"/>
      <c r="R370" s="9"/>
      <c r="S370" s="52"/>
      <c r="T370" s="9"/>
      <c r="U370" s="9"/>
      <c r="V370" s="52"/>
      <c r="W370" s="9"/>
      <c r="X370" s="9"/>
      <c r="Y370" s="52"/>
      <c r="Z370" s="9"/>
      <c r="AA370" s="9"/>
      <c r="AB370" s="52"/>
      <c r="AC370" s="9"/>
      <c r="AD370" s="9"/>
      <c r="AE370" s="52"/>
      <c r="AF370" s="9"/>
      <c r="AG370" s="9"/>
      <c r="AH370" s="52"/>
      <c r="AI370" s="9"/>
      <c r="AJ370" s="9"/>
      <c r="AK370" s="52"/>
      <c r="AL370" s="9"/>
      <c r="AM370" s="9"/>
      <c r="AN370" s="52"/>
    </row>
    <row r="371" spans="1:40" ht="12.75" x14ac:dyDescent="0.35">
      <c r="A371" s="9"/>
      <c r="B371" s="9"/>
      <c r="C371" s="9"/>
      <c r="D371" s="9"/>
      <c r="E371" s="9"/>
      <c r="F371" s="9"/>
      <c r="G371" s="52"/>
      <c r="H371" s="9"/>
      <c r="I371" s="9"/>
      <c r="J371" s="52"/>
      <c r="K371" s="9"/>
      <c r="L371" s="9"/>
      <c r="M371" s="52"/>
      <c r="N371" s="9"/>
      <c r="O371" s="9"/>
      <c r="P371" s="52"/>
      <c r="Q371" s="9"/>
      <c r="R371" s="9"/>
      <c r="S371" s="52"/>
      <c r="T371" s="9"/>
      <c r="U371" s="9"/>
      <c r="V371" s="52"/>
      <c r="W371" s="9"/>
      <c r="X371" s="9"/>
      <c r="Y371" s="52"/>
      <c r="Z371" s="9"/>
      <c r="AA371" s="9"/>
      <c r="AB371" s="52"/>
      <c r="AC371" s="9"/>
      <c r="AD371" s="9"/>
      <c r="AE371" s="52"/>
      <c r="AF371" s="9"/>
      <c r="AG371" s="9"/>
      <c r="AH371" s="52"/>
      <c r="AI371" s="9"/>
      <c r="AJ371" s="9"/>
      <c r="AK371" s="52"/>
      <c r="AL371" s="9"/>
      <c r="AM371" s="9"/>
      <c r="AN371" s="52"/>
    </row>
    <row r="372" spans="1:40" ht="12.75" x14ac:dyDescent="0.35">
      <c r="A372" s="9"/>
      <c r="B372" s="9"/>
      <c r="C372" s="9"/>
      <c r="D372" s="9"/>
      <c r="E372" s="9"/>
      <c r="F372" s="9"/>
      <c r="G372" s="52"/>
      <c r="H372" s="9"/>
      <c r="I372" s="9"/>
      <c r="J372" s="52"/>
      <c r="K372" s="9"/>
      <c r="L372" s="9"/>
      <c r="M372" s="52"/>
      <c r="N372" s="9"/>
      <c r="O372" s="9"/>
      <c r="P372" s="52"/>
      <c r="Q372" s="9"/>
      <c r="R372" s="9"/>
      <c r="S372" s="52"/>
      <c r="T372" s="9"/>
      <c r="U372" s="9"/>
      <c r="V372" s="52"/>
      <c r="W372" s="9"/>
      <c r="X372" s="9"/>
      <c r="Y372" s="52"/>
      <c r="Z372" s="9"/>
      <c r="AA372" s="9"/>
      <c r="AB372" s="52"/>
      <c r="AC372" s="9"/>
      <c r="AD372" s="9"/>
      <c r="AE372" s="52"/>
      <c r="AF372" s="9"/>
      <c r="AG372" s="9"/>
      <c r="AH372" s="52"/>
      <c r="AI372" s="9"/>
      <c r="AJ372" s="9"/>
      <c r="AK372" s="52"/>
      <c r="AL372" s="9"/>
      <c r="AM372" s="9"/>
      <c r="AN372" s="52"/>
    </row>
    <row r="373" spans="1:40" ht="12.75" x14ac:dyDescent="0.35">
      <c r="A373" s="9"/>
      <c r="B373" s="9"/>
      <c r="C373" s="9"/>
      <c r="D373" s="9"/>
      <c r="E373" s="9"/>
      <c r="F373" s="9"/>
      <c r="G373" s="52"/>
      <c r="H373" s="9"/>
      <c r="I373" s="9"/>
      <c r="J373" s="52"/>
      <c r="K373" s="9"/>
      <c r="L373" s="9"/>
      <c r="M373" s="52"/>
      <c r="N373" s="9"/>
      <c r="O373" s="9"/>
      <c r="P373" s="52"/>
      <c r="Q373" s="9"/>
      <c r="R373" s="9"/>
      <c r="S373" s="52"/>
      <c r="T373" s="9"/>
      <c r="U373" s="9"/>
      <c r="V373" s="52"/>
      <c r="W373" s="9"/>
      <c r="X373" s="9"/>
      <c r="Y373" s="52"/>
      <c r="Z373" s="9"/>
      <c r="AA373" s="9"/>
      <c r="AB373" s="52"/>
      <c r="AC373" s="9"/>
      <c r="AD373" s="9"/>
      <c r="AE373" s="52"/>
      <c r="AF373" s="9"/>
      <c r="AG373" s="9"/>
      <c r="AH373" s="52"/>
      <c r="AI373" s="9"/>
      <c r="AJ373" s="9"/>
      <c r="AK373" s="52"/>
      <c r="AL373" s="9"/>
      <c r="AM373" s="9"/>
      <c r="AN373" s="52"/>
    </row>
    <row r="374" spans="1:40" ht="12.75" x14ac:dyDescent="0.35">
      <c r="A374" s="9"/>
      <c r="B374" s="9"/>
      <c r="C374" s="9"/>
      <c r="D374" s="9"/>
      <c r="E374" s="9"/>
      <c r="F374" s="9"/>
      <c r="G374" s="52"/>
      <c r="H374" s="9"/>
      <c r="I374" s="9"/>
      <c r="J374" s="52"/>
      <c r="K374" s="9"/>
      <c r="L374" s="9"/>
      <c r="M374" s="52"/>
      <c r="N374" s="9"/>
      <c r="O374" s="9"/>
      <c r="P374" s="52"/>
      <c r="Q374" s="9"/>
      <c r="R374" s="9"/>
      <c r="S374" s="52"/>
      <c r="T374" s="9"/>
      <c r="U374" s="9"/>
      <c r="V374" s="52"/>
      <c r="W374" s="9"/>
      <c r="X374" s="9"/>
      <c r="Y374" s="52"/>
      <c r="Z374" s="9"/>
      <c r="AA374" s="9"/>
      <c r="AB374" s="52"/>
      <c r="AC374" s="9"/>
      <c r="AD374" s="9"/>
      <c r="AE374" s="52"/>
      <c r="AF374" s="9"/>
      <c r="AG374" s="9"/>
      <c r="AH374" s="52"/>
      <c r="AI374" s="9"/>
      <c r="AJ374" s="9"/>
      <c r="AK374" s="52"/>
      <c r="AL374" s="9"/>
      <c r="AM374" s="9"/>
      <c r="AN374" s="52"/>
    </row>
    <row r="375" spans="1:40" ht="12.75" x14ac:dyDescent="0.35">
      <c r="A375" s="9"/>
      <c r="B375" s="9"/>
      <c r="C375" s="9"/>
      <c r="D375" s="9"/>
      <c r="E375" s="9"/>
      <c r="F375" s="9"/>
      <c r="G375" s="52"/>
      <c r="H375" s="9"/>
      <c r="I375" s="9"/>
      <c r="J375" s="52"/>
      <c r="K375" s="9"/>
      <c r="L375" s="9"/>
      <c r="M375" s="52"/>
      <c r="N375" s="9"/>
      <c r="O375" s="9"/>
      <c r="P375" s="52"/>
      <c r="Q375" s="9"/>
      <c r="R375" s="9"/>
      <c r="S375" s="52"/>
      <c r="T375" s="9"/>
      <c r="U375" s="9"/>
      <c r="V375" s="52"/>
      <c r="W375" s="9"/>
      <c r="X375" s="9"/>
      <c r="Y375" s="52"/>
      <c r="Z375" s="9"/>
      <c r="AA375" s="9"/>
      <c r="AB375" s="52"/>
      <c r="AC375" s="9"/>
      <c r="AD375" s="9"/>
      <c r="AE375" s="52"/>
      <c r="AF375" s="9"/>
      <c r="AG375" s="9"/>
      <c r="AH375" s="52"/>
      <c r="AI375" s="9"/>
      <c r="AJ375" s="9"/>
      <c r="AK375" s="52"/>
      <c r="AL375" s="9"/>
      <c r="AM375" s="9"/>
      <c r="AN375" s="52"/>
    </row>
    <row r="376" spans="1:40" ht="12.75" x14ac:dyDescent="0.35">
      <c r="A376" s="9"/>
      <c r="B376" s="9"/>
      <c r="C376" s="9"/>
      <c r="D376" s="9"/>
      <c r="E376" s="9"/>
      <c r="F376" s="9"/>
      <c r="G376" s="52"/>
      <c r="H376" s="9"/>
      <c r="I376" s="9"/>
      <c r="J376" s="52"/>
      <c r="K376" s="9"/>
      <c r="L376" s="9"/>
      <c r="M376" s="52"/>
      <c r="N376" s="9"/>
      <c r="O376" s="9"/>
      <c r="P376" s="52"/>
      <c r="Q376" s="9"/>
      <c r="R376" s="9"/>
      <c r="S376" s="52"/>
      <c r="T376" s="9"/>
      <c r="U376" s="9"/>
      <c r="V376" s="52"/>
      <c r="W376" s="9"/>
      <c r="X376" s="9"/>
      <c r="Y376" s="52"/>
      <c r="Z376" s="9"/>
      <c r="AA376" s="9"/>
      <c r="AB376" s="52"/>
      <c r="AC376" s="9"/>
      <c r="AD376" s="9"/>
      <c r="AE376" s="52"/>
      <c r="AF376" s="9"/>
      <c r="AG376" s="9"/>
      <c r="AH376" s="52"/>
      <c r="AI376" s="9"/>
      <c r="AJ376" s="9"/>
      <c r="AK376" s="52"/>
      <c r="AL376" s="9"/>
      <c r="AM376" s="9"/>
      <c r="AN376" s="52"/>
    </row>
    <row r="377" spans="1:40" ht="12.75" x14ac:dyDescent="0.35">
      <c r="A377" s="9"/>
      <c r="B377" s="9"/>
      <c r="C377" s="9"/>
      <c r="D377" s="9"/>
      <c r="E377" s="9"/>
      <c r="F377" s="9"/>
      <c r="G377" s="52"/>
      <c r="H377" s="9"/>
      <c r="I377" s="9"/>
      <c r="J377" s="52"/>
      <c r="K377" s="9"/>
      <c r="L377" s="9"/>
      <c r="M377" s="52"/>
      <c r="N377" s="9"/>
      <c r="O377" s="9"/>
      <c r="P377" s="52"/>
      <c r="Q377" s="9"/>
      <c r="R377" s="9"/>
      <c r="S377" s="52"/>
      <c r="T377" s="9"/>
      <c r="U377" s="9"/>
      <c r="V377" s="52"/>
      <c r="W377" s="9"/>
      <c r="X377" s="9"/>
      <c r="Y377" s="52"/>
      <c r="Z377" s="9"/>
      <c r="AA377" s="9"/>
      <c r="AB377" s="52"/>
      <c r="AC377" s="9"/>
      <c r="AD377" s="9"/>
      <c r="AE377" s="52"/>
      <c r="AF377" s="9"/>
      <c r="AG377" s="9"/>
      <c r="AH377" s="52"/>
      <c r="AI377" s="9"/>
      <c r="AJ377" s="9"/>
      <c r="AK377" s="52"/>
      <c r="AL377" s="9"/>
      <c r="AM377" s="9"/>
      <c r="AN377" s="52"/>
    </row>
    <row r="378" spans="1:40" ht="12.75" x14ac:dyDescent="0.35">
      <c r="A378" s="9"/>
      <c r="B378" s="9"/>
      <c r="C378" s="9"/>
      <c r="D378" s="9"/>
      <c r="E378" s="9"/>
      <c r="F378" s="9"/>
      <c r="G378" s="52"/>
      <c r="H378" s="9"/>
      <c r="I378" s="9"/>
      <c r="J378" s="52"/>
      <c r="K378" s="9"/>
      <c r="L378" s="9"/>
      <c r="M378" s="52"/>
      <c r="N378" s="9"/>
      <c r="O378" s="9"/>
      <c r="P378" s="52"/>
      <c r="Q378" s="9"/>
      <c r="R378" s="9"/>
      <c r="S378" s="52"/>
      <c r="T378" s="9"/>
      <c r="U378" s="9"/>
      <c r="V378" s="52"/>
      <c r="W378" s="9"/>
      <c r="X378" s="9"/>
      <c r="Y378" s="52"/>
      <c r="Z378" s="9"/>
      <c r="AA378" s="9"/>
      <c r="AB378" s="52"/>
      <c r="AC378" s="9"/>
      <c r="AD378" s="9"/>
      <c r="AE378" s="52"/>
      <c r="AF378" s="9"/>
      <c r="AG378" s="9"/>
      <c r="AH378" s="52"/>
      <c r="AI378" s="9"/>
      <c r="AJ378" s="9"/>
      <c r="AK378" s="52"/>
      <c r="AL378" s="9"/>
      <c r="AM378" s="9"/>
      <c r="AN378" s="52"/>
    </row>
    <row r="379" spans="1:40" ht="12.75" x14ac:dyDescent="0.35">
      <c r="A379" s="9"/>
      <c r="B379" s="9"/>
      <c r="C379" s="9"/>
      <c r="D379" s="9"/>
      <c r="E379" s="9"/>
      <c r="F379" s="9"/>
      <c r="G379" s="52"/>
      <c r="H379" s="9"/>
      <c r="I379" s="9"/>
      <c r="J379" s="52"/>
      <c r="K379" s="9"/>
      <c r="L379" s="9"/>
      <c r="M379" s="52"/>
      <c r="N379" s="9"/>
      <c r="O379" s="9"/>
      <c r="P379" s="52"/>
      <c r="Q379" s="9"/>
      <c r="R379" s="9"/>
      <c r="S379" s="52"/>
      <c r="T379" s="9"/>
      <c r="U379" s="9"/>
      <c r="V379" s="52"/>
      <c r="W379" s="9"/>
      <c r="X379" s="9"/>
      <c r="Y379" s="52"/>
      <c r="Z379" s="9"/>
      <c r="AA379" s="9"/>
      <c r="AB379" s="52"/>
      <c r="AC379" s="9"/>
      <c r="AD379" s="9"/>
      <c r="AE379" s="52"/>
      <c r="AF379" s="9"/>
      <c r="AG379" s="9"/>
      <c r="AH379" s="52"/>
      <c r="AI379" s="9"/>
      <c r="AJ379" s="9"/>
      <c r="AK379" s="52"/>
      <c r="AL379" s="9"/>
      <c r="AM379" s="9"/>
      <c r="AN379" s="52"/>
    </row>
    <row r="380" spans="1:40" ht="12.75" x14ac:dyDescent="0.35">
      <c r="A380" s="9"/>
      <c r="B380" s="9"/>
      <c r="C380" s="9"/>
      <c r="D380" s="9"/>
      <c r="E380" s="9"/>
      <c r="F380" s="9"/>
      <c r="G380" s="52"/>
      <c r="H380" s="9"/>
      <c r="I380" s="9"/>
      <c r="J380" s="52"/>
      <c r="K380" s="9"/>
      <c r="L380" s="9"/>
      <c r="M380" s="52"/>
      <c r="N380" s="9"/>
      <c r="O380" s="9"/>
      <c r="P380" s="52"/>
      <c r="Q380" s="9"/>
      <c r="R380" s="9"/>
      <c r="S380" s="52"/>
      <c r="T380" s="9"/>
      <c r="U380" s="9"/>
      <c r="V380" s="52"/>
      <c r="W380" s="9"/>
      <c r="X380" s="9"/>
      <c r="Y380" s="52"/>
      <c r="Z380" s="9"/>
      <c r="AA380" s="9"/>
      <c r="AB380" s="52"/>
      <c r="AC380" s="9"/>
      <c r="AD380" s="9"/>
      <c r="AE380" s="52"/>
      <c r="AF380" s="9"/>
      <c r="AG380" s="9"/>
      <c r="AH380" s="52"/>
      <c r="AI380" s="9"/>
      <c r="AJ380" s="9"/>
      <c r="AK380" s="52"/>
      <c r="AL380" s="9"/>
      <c r="AM380" s="9"/>
      <c r="AN380" s="52"/>
    </row>
    <row r="381" spans="1:40" ht="12.75" x14ac:dyDescent="0.35">
      <c r="A381" s="9"/>
      <c r="B381" s="9"/>
      <c r="C381" s="9"/>
      <c r="D381" s="9"/>
      <c r="E381" s="9"/>
      <c r="F381" s="9"/>
      <c r="G381" s="52"/>
      <c r="H381" s="9"/>
      <c r="I381" s="9"/>
      <c r="J381" s="52"/>
      <c r="K381" s="9"/>
      <c r="L381" s="9"/>
      <c r="M381" s="52"/>
      <c r="N381" s="9"/>
      <c r="O381" s="9"/>
      <c r="P381" s="52"/>
      <c r="Q381" s="9"/>
      <c r="R381" s="9"/>
      <c r="S381" s="52"/>
      <c r="T381" s="9"/>
      <c r="U381" s="9"/>
      <c r="V381" s="52"/>
      <c r="W381" s="9"/>
      <c r="X381" s="9"/>
      <c r="Y381" s="52"/>
      <c r="Z381" s="9"/>
      <c r="AA381" s="9"/>
      <c r="AB381" s="52"/>
      <c r="AC381" s="9"/>
      <c r="AD381" s="9"/>
      <c r="AE381" s="52"/>
      <c r="AF381" s="9"/>
      <c r="AG381" s="9"/>
      <c r="AH381" s="52"/>
      <c r="AI381" s="9"/>
      <c r="AJ381" s="9"/>
      <c r="AK381" s="52"/>
      <c r="AL381" s="9"/>
      <c r="AM381" s="9"/>
      <c r="AN381" s="52"/>
    </row>
    <row r="382" spans="1:40" ht="12.75" x14ac:dyDescent="0.35">
      <c r="A382" s="9"/>
      <c r="B382" s="9"/>
      <c r="C382" s="9"/>
      <c r="D382" s="9"/>
      <c r="E382" s="9"/>
      <c r="F382" s="9"/>
      <c r="G382" s="52"/>
      <c r="H382" s="9"/>
      <c r="I382" s="9"/>
      <c r="J382" s="52"/>
      <c r="K382" s="9"/>
      <c r="L382" s="9"/>
      <c r="M382" s="52"/>
      <c r="N382" s="9"/>
      <c r="O382" s="9"/>
      <c r="P382" s="52"/>
      <c r="Q382" s="9"/>
      <c r="R382" s="9"/>
      <c r="S382" s="52"/>
      <c r="T382" s="9"/>
      <c r="U382" s="9"/>
      <c r="V382" s="52"/>
      <c r="W382" s="9"/>
      <c r="X382" s="9"/>
      <c r="Y382" s="52"/>
      <c r="Z382" s="9"/>
      <c r="AA382" s="9"/>
      <c r="AB382" s="52"/>
      <c r="AC382" s="9"/>
      <c r="AD382" s="9"/>
      <c r="AE382" s="52"/>
      <c r="AF382" s="9"/>
      <c r="AG382" s="9"/>
      <c r="AH382" s="52"/>
      <c r="AI382" s="9"/>
      <c r="AJ382" s="9"/>
      <c r="AK382" s="52"/>
      <c r="AL382" s="9"/>
      <c r="AM382" s="9"/>
      <c r="AN382" s="52"/>
    </row>
    <row r="383" spans="1:40" ht="12.75" x14ac:dyDescent="0.35">
      <c r="A383" s="9"/>
      <c r="B383" s="9"/>
      <c r="C383" s="9"/>
      <c r="D383" s="9"/>
      <c r="E383" s="9"/>
      <c r="F383" s="9"/>
      <c r="G383" s="52"/>
      <c r="H383" s="9"/>
      <c r="I383" s="9"/>
      <c r="J383" s="52"/>
      <c r="K383" s="9"/>
      <c r="L383" s="9"/>
      <c r="M383" s="52"/>
      <c r="N383" s="9"/>
      <c r="O383" s="9"/>
      <c r="P383" s="52"/>
      <c r="Q383" s="9"/>
      <c r="R383" s="9"/>
      <c r="S383" s="52"/>
      <c r="T383" s="9"/>
      <c r="U383" s="9"/>
      <c r="V383" s="52"/>
      <c r="W383" s="9"/>
      <c r="X383" s="9"/>
      <c r="Y383" s="52"/>
      <c r="Z383" s="9"/>
      <c r="AA383" s="9"/>
      <c r="AB383" s="52"/>
      <c r="AC383" s="9"/>
      <c r="AD383" s="9"/>
      <c r="AE383" s="52"/>
      <c r="AF383" s="9"/>
      <c r="AG383" s="9"/>
      <c r="AH383" s="52"/>
      <c r="AI383" s="9"/>
      <c r="AJ383" s="9"/>
      <c r="AK383" s="52"/>
      <c r="AL383" s="9"/>
      <c r="AM383" s="9"/>
      <c r="AN383" s="52"/>
    </row>
    <row r="384" spans="1:40" ht="12.75" x14ac:dyDescent="0.35">
      <c r="A384" s="9"/>
      <c r="B384" s="9"/>
      <c r="C384" s="9"/>
      <c r="D384" s="9"/>
      <c r="E384" s="9"/>
      <c r="F384" s="9"/>
      <c r="G384" s="52"/>
      <c r="H384" s="9"/>
      <c r="I384" s="9"/>
      <c r="J384" s="52"/>
      <c r="K384" s="9"/>
      <c r="L384" s="9"/>
      <c r="M384" s="52"/>
      <c r="N384" s="9"/>
      <c r="O384" s="9"/>
      <c r="P384" s="52"/>
      <c r="Q384" s="9"/>
      <c r="R384" s="9"/>
      <c r="S384" s="52"/>
      <c r="T384" s="9"/>
      <c r="U384" s="9"/>
      <c r="V384" s="52"/>
      <c r="W384" s="9"/>
      <c r="X384" s="9"/>
      <c r="Y384" s="52"/>
      <c r="Z384" s="9"/>
      <c r="AA384" s="9"/>
      <c r="AB384" s="52"/>
      <c r="AC384" s="9"/>
      <c r="AD384" s="9"/>
      <c r="AE384" s="52"/>
      <c r="AF384" s="9"/>
      <c r="AG384" s="9"/>
      <c r="AH384" s="52"/>
      <c r="AI384" s="9"/>
      <c r="AJ384" s="9"/>
      <c r="AK384" s="52"/>
      <c r="AL384" s="9"/>
      <c r="AM384" s="9"/>
      <c r="AN384" s="52"/>
    </row>
    <row r="385" spans="1:40" ht="12.75" x14ac:dyDescent="0.35">
      <c r="A385" s="9"/>
      <c r="B385" s="9"/>
      <c r="C385" s="9"/>
      <c r="D385" s="9"/>
      <c r="E385" s="9"/>
      <c r="F385" s="9"/>
      <c r="G385" s="52"/>
      <c r="H385" s="9"/>
      <c r="I385" s="9"/>
      <c r="J385" s="52"/>
      <c r="K385" s="9"/>
      <c r="L385" s="9"/>
      <c r="M385" s="52"/>
      <c r="N385" s="9"/>
      <c r="O385" s="9"/>
      <c r="P385" s="52"/>
      <c r="Q385" s="9"/>
      <c r="R385" s="9"/>
      <c r="S385" s="52"/>
      <c r="T385" s="9"/>
      <c r="U385" s="9"/>
      <c r="V385" s="52"/>
      <c r="W385" s="9"/>
      <c r="X385" s="9"/>
      <c r="Y385" s="52"/>
      <c r="Z385" s="9"/>
      <c r="AA385" s="9"/>
      <c r="AB385" s="52"/>
      <c r="AC385" s="9"/>
      <c r="AD385" s="9"/>
      <c r="AE385" s="52"/>
      <c r="AF385" s="9"/>
      <c r="AG385" s="9"/>
      <c r="AH385" s="52"/>
      <c r="AI385" s="9"/>
      <c r="AJ385" s="9"/>
      <c r="AK385" s="52"/>
      <c r="AL385" s="9"/>
      <c r="AM385" s="9"/>
      <c r="AN385" s="52"/>
    </row>
    <row r="386" spans="1:40" ht="12.75" x14ac:dyDescent="0.35">
      <c r="A386" s="9"/>
      <c r="B386" s="9"/>
      <c r="C386" s="9"/>
      <c r="D386" s="9"/>
      <c r="E386" s="9"/>
      <c r="F386" s="9"/>
      <c r="G386" s="52"/>
      <c r="H386" s="9"/>
      <c r="I386" s="9"/>
      <c r="J386" s="52"/>
      <c r="K386" s="9"/>
      <c r="L386" s="9"/>
      <c r="M386" s="52"/>
      <c r="N386" s="9"/>
      <c r="O386" s="9"/>
      <c r="P386" s="52"/>
      <c r="Q386" s="9"/>
      <c r="R386" s="9"/>
      <c r="S386" s="52"/>
      <c r="T386" s="9"/>
      <c r="U386" s="9"/>
      <c r="V386" s="52"/>
      <c r="W386" s="9"/>
      <c r="X386" s="9"/>
      <c r="Y386" s="52"/>
      <c r="Z386" s="9"/>
      <c r="AA386" s="9"/>
      <c r="AB386" s="52"/>
      <c r="AC386" s="9"/>
      <c r="AD386" s="9"/>
      <c r="AE386" s="52"/>
      <c r="AF386" s="9"/>
      <c r="AG386" s="9"/>
      <c r="AH386" s="52"/>
      <c r="AI386" s="9"/>
      <c r="AJ386" s="9"/>
      <c r="AK386" s="52"/>
      <c r="AL386" s="9"/>
      <c r="AM386" s="9"/>
      <c r="AN386" s="52"/>
    </row>
    <row r="387" spans="1:40" ht="12.75" x14ac:dyDescent="0.35">
      <c r="A387" s="9"/>
      <c r="B387" s="9"/>
      <c r="C387" s="9"/>
      <c r="D387" s="9"/>
      <c r="E387" s="9"/>
      <c r="F387" s="9"/>
      <c r="G387" s="52"/>
      <c r="H387" s="9"/>
      <c r="I387" s="9"/>
      <c r="J387" s="52"/>
      <c r="K387" s="9"/>
      <c r="L387" s="9"/>
      <c r="M387" s="52"/>
      <c r="N387" s="9"/>
      <c r="O387" s="9"/>
      <c r="P387" s="52"/>
      <c r="Q387" s="9"/>
      <c r="R387" s="9"/>
      <c r="S387" s="52"/>
      <c r="T387" s="9"/>
      <c r="U387" s="9"/>
      <c r="V387" s="52"/>
      <c r="W387" s="9"/>
      <c r="X387" s="9"/>
      <c r="Y387" s="52"/>
      <c r="Z387" s="9"/>
      <c r="AA387" s="9"/>
      <c r="AB387" s="52"/>
      <c r="AC387" s="9"/>
      <c r="AD387" s="9"/>
      <c r="AE387" s="52"/>
      <c r="AF387" s="9"/>
      <c r="AG387" s="9"/>
      <c r="AH387" s="52"/>
      <c r="AI387" s="9"/>
      <c r="AJ387" s="9"/>
      <c r="AK387" s="52"/>
      <c r="AL387" s="9"/>
      <c r="AM387" s="9"/>
      <c r="AN387" s="52"/>
    </row>
    <row r="388" spans="1:40" ht="12.75" x14ac:dyDescent="0.35">
      <c r="A388" s="9"/>
      <c r="B388" s="9"/>
      <c r="C388" s="9"/>
      <c r="D388" s="9"/>
      <c r="E388" s="9"/>
      <c r="F388" s="9"/>
      <c r="G388" s="52"/>
      <c r="H388" s="9"/>
      <c r="I388" s="9"/>
      <c r="J388" s="52"/>
      <c r="K388" s="9"/>
      <c r="L388" s="9"/>
      <c r="M388" s="52"/>
      <c r="N388" s="9"/>
      <c r="O388" s="9"/>
      <c r="P388" s="52"/>
      <c r="Q388" s="9"/>
      <c r="R388" s="9"/>
      <c r="S388" s="52"/>
      <c r="T388" s="9"/>
      <c r="U388" s="9"/>
      <c r="V388" s="52"/>
      <c r="W388" s="9"/>
      <c r="X388" s="9"/>
      <c r="Y388" s="52"/>
      <c r="Z388" s="9"/>
      <c r="AA388" s="9"/>
      <c r="AB388" s="52"/>
      <c r="AC388" s="9"/>
      <c r="AD388" s="9"/>
      <c r="AE388" s="52"/>
      <c r="AF388" s="9"/>
      <c r="AG388" s="9"/>
      <c r="AH388" s="52"/>
      <c r="AI388" s="9"/>
      <c r="AJ388" s="9"/>
      <c r="AK388" s="52"/>
      <c r="AL388" s="9"/>
      <c r="AM388" s="9"/>
      <c r="AN388" s="52"/>
    </row>
    <row r="389" spans="1:40" ht="12.75" x14ac:dyDescent="0.35">
      <c r="A389" s="9"/>
      <c r="B389" s="9"/>
      <c r="C389" s="9"/>
      <c r="D389" s="9"/>
      <c r="E389" s="9"/>
      <c r="F389" s="9"/>
      <c r="G389" s="52"/>
      <c r="H389" s="9"/>
      <c r="I389" s="9"/>
      <c r="J389" s="52"/>
      <c r="K389" s="9"/>
      <c r="L389" s="9"/>
      <c r="M389" s="52"/>
      <c r="N389" s="9"/>
      <c r="O389" s="9"/>
      <c r="P389" s="52"/>
      <c r="Q389" s="9"/>
      <c r="R389" s="9"/>
      <c r="S389" s="52"/>
      <c r="T389" s="9"/>
      <c r="U389" s="9"/>
      <c r="V389" s="52"/>
      <c r="W389" s="9"/>
      <c r="X389" s="9"/>
      <c r="Y389" s="52"/>
      <c r="Z389" s="9"/>
      <c r="AA389" s="9"/>
      <c r="AB389" s="52"/>
      <c r="AC389" s="9"/>
      <c r="AD389" s="9"/>
      <c r="AE389" s="52"/>
      <c r="AF389" s="9"/>
      <c r="AG389" s="9"/>
      <c r="AH389" s="52"/>
      <c r="AI389" s="9"/>
      <c r="AJ389" s="9"/>
      <c r="AK389" s="52"/>
      <c r="AL389" s="9"/>
      <c r="AM389" s="9"/>
      <c r="AN389" s="52"/>
    </row>
    <row r="390" spans="1:40" ht="12.75" x14ac:dyDescent="0.35">
      <c r="A390" s="9"/>
      <c r="B390" s="9"/>
      <c r="C390" s="9"/>
      <c r="D390" s="9"/>
      <c r="E390" s="9"/>
      <c r="F390" s="9"/>
      <c r="G390" s="52"/>
      <c r="H390" s="9"/>
      <c r="I390" s="9"/>
      <c r="J390" s="52"/>
      <c r="K390" s="9"/>
      <c r="L390" s="9"/>
      <c r="M390" s="52"/>
      <c r="N390" s="9"/>
      <c r="O390" s="9"/>
      <c r="P390" s="52"/>
      <c r="Q390" s="9"/>
      <c r="R390" s="9"/>
      <c r="S390" s="52"/>
      <c r="T390" s="9"/>
      <c r="U390" s="9"/>
      <c r="V390" s="52"/>
      <c r="W390" s="9"/>
      <c r="X390" s="9"/>
      <c r="Y390" s="52"/>
      <c r="Z390" s="9"/>
      <c r="AA390" s="9"/>
      <c r="AB390" s="52"/>
      <c r="AC390" s="9"/>
      <c r="AD390" s="9"/>
      <c r="AE390" s="52"/>
      <c r="AF390" s="9"/>
      <c r="AG390" s="9"/>
      <c r="AH390" s="52"/>
      <c r="AI390" s="9"/>
      <c r="AJ390" s="9"/>
      <c r="AK390" s="52"/>
      <c r="AL390" s="9"/>
      <c r="AM390" s="9"/>
      <c r="AN390" s="52"/>
    </row>
    <row r="391" spans="1:40" ht="12.75" x14ac:dyDescent="0.35">
      <c r="A391" s="9"/>
      <c r="B391" s="9"/>
      <c r="C391" s="9"/>
      <c r="D391" s="9"/>
      <c r="E391" s="9"/>
      <c r="F391" s="9"/>
      <c r="G391" s="52"/>
      <c r="H391" s="9"/>
      <c r="I391" s="9"/>
      <c r="J391" s="52"/>
      <c r="K391" s="9"/>
      <c r="L391" s="9"/>
      <c r="M391" s="52"/>
      <c r="N391" s="9"/>
      <c r="O391" s="9"/>
      <c r="P391" s="52"/>
      <c r="Q391" s="9"/>
      <c r="R391" s="9"/>
      <c r="S391" s="52"/>
      <c r="T391" s="9"/>
      <c r="U391" s="9"/>
      <c r="V391" s="52"/>
      <c r="W391" s="9"/>
      <c r="X391" s="9"/>
      <c r="Y391" s="52"/>
      <c r="Z391" s="9"/>
      <c r="AA391" s="9"/>
      <c r="AB391" s="52"/>
      <c r="AC391" s="9"/>
      <c r="AD391" s="9"/>
      <c r="AE391" s="52"/>
      <c r="AF391" s="9"/>
      <c r="AG391" s="9"/>
      <c r="AH391" s="52"/>
      <c r="AI391" s="9"/>
      <c r="AJ391" s="9"/>
      <c r="AK391" s="52"/>
      <c r="AL391" s="9"/>
      <c r="AM391" s="9"/>
      <c r="AN391" s="52"/>
    </row>
    <row r="392" spans="1:40" ht="12.75" x14ac:dyDescent="0.35">
      <c r="A392" s="9"/>
      <c r="B392" s="9"/>
      <c r="C392" s="9"/>
      <c r="D392" s="9"/>
      <c r="E392" s="9"/>
      <c r="F392" s="9"/>
      <c r="G392" s="52"/>
      <c r="H392" s="9"/>
      <c r="I392" s="9"/>
      <c r="J392" s="52"/>
      <c r="K392" s="9"/>
      <c r="L392" s="9"/>
      <c r="M392" s="52"/>
      <c r="N392" s="9"/>
      <c r="O392" s="9"/>
      <c r="P392" s="52"/>
      <c r="Q392" s="9"/>
      <c r="R392" s="9"/>
      <c r="S392" s="52"/>
      <c r="T392" s="9"/>
      <c r="U392" s="9"/>
      <c r="V392" s="52"/>
      <c r="W392" s="9"/>
      <c r="X392" s="9"/>
      <c r="Y392" s="52"/>
      <c r="Z392" s="9"/>
      <c r="AA392" s="9"/>
      <c r="AB392" s="52"/>
      <c r="AC392" s="9"/>
      <c r="AD392" s="9"/>
      <c r="AE392" s="52"/>
      <c r="AF392" s="9"/>
      <c r="AG392" s="9"/>
      <c r="AH392" s="52"/>
      <c r="AI392" s="9"/>
      <c r="AJ392" s="9"/>
      <c r="AK392" s="52"/>
      <c r="AL392" s="9"/>
      <c r="AM392" s="9"/>
      <c r="AN392" s="52"/>
    </row>
    <row r="393" spans="1:40" ht="12.75" x14ac:dyDescent="0.35">
      <c r="A393" s="9"/>
      <c r="B393" s="9"/>
      <c r="C393" s="9"/>
      <c r="D393" s="9"/>
      <c r="E393" s="9"/>
      <c r="F393" s="9"/>
      <c r="G393" s="52"/>
      <c r="H393" s="9"/>
      <c r="I393" s="9"/>
      <c r="J393" s="52"/>
      <c r="K393" s="9"/>
      <c r="L393" s="9"/>
      <c r="M393" s="52"/>
      <c r="N393" s="9"/>
      <c r="O393" s="9"/>
      <c r="P393" s="52"/>
      <c r="Q393" s="9"/>
      <c r="R393" s="9"/>
      <c r="S393" s="52"/>
      <c r="T393" s="9"/>
      <c r="U393" s="9"/>
      <c r="V393" s="52"/>
      <c r="W393" s="9"/>
      <c r="X393" s="9"/>
      <c r="Y393" s="52"/>
      <c r="Z393" s="9"/>
      <c r="AA393" s="9"/>
      <c r="AB393" s="52"/>
      <c r="AC393" s="9"/>
      <c r="AD393" s="9"/>
      <c r="AE393" s="52"/>
      <c r="AF393" s="9"/>
      <c r="AG393" s="9"/>
      <c r="AH393" s="52"/>
      <c r="AI393" s="9"/>
      <c r="AJ393" s="9"/>
      <c r="AK393" s="52"/>
      <c r="AL393" s="9"/>
      <c r="AM393" s="9"/>
      <c r="AN393" s="52"/>
    </row>
    <row r="394" spans="1:40" ht="12.75" x14ac:dyDescent="0.35">
      <c r="A394" s="9"/>
      <c r="B394" s="9"/>
      <c r="C394" s="9"/>
      <c r="D394" s="9"/>
      <c r="E394" s="9"/>
      <c r="F394" s="9"/>
      <c r="G394" s="52"/>
      <c r="H394" s="9"/>
      <c r="I394" s="9"/>
      <c r="J394" s="52"/>
      <c r="K394" s="9"/>
      <c r="L394" s="9"/>
      <c r="M394" s="52"/>
      <c r="N394" s="9"/>
      <c r="O394" s="9"/>
      <c r="P394" s="52"/>
      <c r="Q394" s="9"/>
      <c r="R394" s="9"/>
      <c r="S394" s="52"/>
      <c r="T394" s="9"/>
      <c r="U394" s="9"/>
      <c r="V394" s="52"/>
      <c r="W394" s="9"/>
      <c r="X394" s="9"/>
      <c r="Y394" s="52"/>
      <c r="Z394" s="9"/>
      <c r="AA394" s="9"/>
      <c r="AB394" s="52"/>
      <c r="AC394" s="9"/>
      <c r="AD394" s="9"/>
      <c r="AE394" s="52"/>
      <c r="AF394" s="9"/>
      <c r="AG394" s="9"/>
      <c r="AH394" s="52"/>
      <c r="AI394" s="9"/>
      <c r="AJ394" s="9"/>
      <c r="AK394" s="52"/>
      <c r="AL394" s="9"/>
      <c r="AM394" s="9"/>
      <c r="AN394" s="52"/>
    </row>
    <row r="395" spans="1:40" ht="12.75" x14ac:dyDescent="0.35">
      <c r="A395" s="9"/>
      <c r="B395" s="9"/>
      <c r="C395" s="9"/>
      <c r="D395" s="9"/>
      <c r="E395" s="9"/>
      <c r="F395" s="9"/>
      <c r="G395" s="52"/>
      <c r="H395" s="9"/>
      <c r="I395" s="9"/>
      <c r="J395" s="52"/>
      <c r="K395" s="9"/>
      <c r="L395" s="9"/>
      <c r="M395" s="52"/>
      <c r="N395" s="9"/>
      <c r="O395" s="9"/>
      <c r="P395" s="52"/>
      <c r="Q395" s="9"/>
      <c r="R395" s="9"/>
      <c r="S395" s="52"/>
      <c r="T395" s="9"/>
      <c r="U395" s="9"/>
      <c r="V395" s="52"/>
      <c r="W395" s="9"/>
      <c r="X395" s="9"/>
      <c r="Y395" s="52"/>
      <c r="Z395" s="9"/>
      <c r="AA395" s="9"/>
      <c r="AB395" s="52"/>
      <c r="AC395" s="9"/>
      <c r="AD395" s="9"/>
      <c r="AE395" s="52"/>
      <c r="AF395" s="9"/>
      <c r="AG395" s="9"/>
      <c r="AH395" s="52"/>
      <c r="AI395" s="9"/>
      <c r="AJ395" s="9"/>
      <c r="AK395" s="52"/>
      <c r="AL395" s="9"/>
      <c r="AM395" s="9"/>
      <c r="AN395" s="52"/>
    </row>
    <row r="396" spans="1:40" ht="12.75" x14ac:dyDescent="0.35">
      <c r="A396" s="9"/>
      <c r="B396" s="9"/>
      <c r="C396" s="9"/>
      <c r="D396" s="9"/>
      <c r="E396" s="9"/>
      <c r="F396" s="9"/>
      <c r="G396" s="52"/>
      <c r="H396" s="9"/>
      <c r="I396" s="9"/>
      <c r="J396" s="52"/>
      <c r="K396" s="9"/>
      <c r="L396" s="9"/>
      <c r="M396" s="52"/>
      <c r="N396" s="9"/>
      <c r="O396" s="9"/>
      <c r="P396" s="52"/>
      <c r="Q396" s="9"/>
      <c r="R396" s="9"/>
      <c r="S396" s="52"/>
      <c r="T396" s="9"/>
      <c r="U396" s="9"/>
      <c r="V396" s="52"/>
      <c r="W396" s="9"/>
      <c r="X396" s="9"/>
      <c r="Y396" s="52"/>
      <c r="Z396" s="9"/>
      <c r="AA396" s="9"/>
      <c r="AB396" s="52"/>
      <c r="AC396" s="9"/>
      <c r="AD396" s="9"/>
      <c r="AE396" s="52"/>
      <c r="AF396" s="9"/>
      <c r="AG396" s="9"/>
      <c r="AH396" s="52"/>
      <c r="AI396" s="9"/>
      <c r="AJ396" s="9"/>
      <c r="AK396" s="52"/>
      <c r="AL396" s="9"/>
      <c r="AM396" s="9"/>
      <c r="AN396" s="52"/>
    </row>
    <row r="397" spans="1:40" ht="12.75" x14ac:dyDescent="0.35">
      <c r="A397" s="9"/>
      <c r="B397" s="9"/>
      <c r="C397" s="9"/>
      <c r="D397" s="9"/>
      <c r="E397" s="9"/>
      <c r="F397" s="9"/>
      <c r="G397" s="52"/>
      <c r="H397" s="9"/>
      <c r="I397" s="9"/>
      <c r="J397" s="52"/>
      <c r="K397" s="9"/>
      <c r="L397" s="9"/>
      <c r="M397" s="52"/>
      <c r="N397" s="9"/>
      <c r="O397" s="9"/>
      <c r="P397" s="52"/>
      <c r="Q397" s="9"/>
      <c r="R397" s="9"/>
      <c r="S397" s="52"/>
      <c r="T397" s="9"/>
      <c r="U397" s="9"/>
      <c r="V397" s="52"/>
      <c r="W397" s="9"/>
      <c r="X397" s="9"/>
      <c r="Y397" s="52"/>
      <c r="Z397" s="9"/>
      <c r="AA397" s="9"/>
      <c r="AB397" s="52"/>
      <c r="AC397" s="9"/>
      <c r="AD397" s="9"/>
      <c r="AE397" s="52"/>
      <c r="AF397" s="9"/>
      <c r="AG397" s="9"/>
      <c r="AH397" s="52"/>
      <c r="AI397" s="9"/>
      <c r="AJ397" s="9"/>
      <c r="AK397" s="52"/>
      <c r="AL397" s="9"/>
      <c r="AM397" s="9"/>
      <c r="AN397" s="52"/>
    </row>
    <row r="398" spans="1:40" ht="12.75" x14ac:dyDescent="0.35">
      <c r="A398" s="9"/>
      <c r="B398" s="9"/>
      <c r="C398" s="9"/>
      <c r="D398" s="9"/>
      <c r="E398" s="9"/>
      <c r="F398" s="9"/>
      <c r="G398" s="52"/>
      <c r="H398" s="9"/>
      <c r="I398" s="9"/>
      <c r="J398" s="52"/>
      <c r="K398" s="9"/>
      <c r="L398" s="9"/>
      <c r="M398" s="52"/>
      <c r="N398" s="9"/>
      <c r="O398" s="9"/>
      <c r="P398" s="52"/>
      <c r="Q398" s="9"/>
      <c r="R398" s="9"/>
      <c r="S398" s="52"/>
      <c r="T398" s="9"/>
      <c r="U398" s="9"/>
      <c r="V398" s="52"/>
      <c r="W398" s="9"/>
      <c r="X398" s="9"/>
      <c r="Y398" s="52"/>
      <c r="Z398" s="9"/>
      <c r="AA398" s="9"/>
      <c r="AB398" s="52"/>
      <c r="AC398" s="9"/>
      <c r="AD398" s="9"/>
      <c r="AE398" s="52"/>
      <c r="AF398" s="9"/>
      <c r="AG398" s="9"/>
      <c r="AH398" s="52"/>
      <c r="AI398" s="9"/>
      <c r="AJ398" s="9"/>
      <c r="AK398" s="52"/>
      <c r="AL398" s="9"/>
      <c r="AM398" s="9"/>
      <c r="AN398" s="52"/>
    </row>
    <row r="399" spans="1:40" ht="12.75" x14ac:dyDescent="0.35">
      <c r="A399" s="9"/>
      <c r="B399" s="9"/>
      <c r="C399" s="9"/>
      <c r="D399" s="9"/>
      <c r="E399" s="9"/>
      <c r="F399" s="9"/>
      <c r="G399" s="52"/>
      <c r="H399" s="9"/>
      <c r="I399" s="9"/>
      <c r="J399" s="52"/>
      <c r="K399" s="9"/>
      <c r="L399" s="9"/>
      <c r="M399" s="52"/>
      <c r="N399" s="9"/>
      <c r="O399" s="9"/>
      <c r="P399" s="52"/>
      <c r="Q399" s="9"/>
      <c r="R399" s="9"/>
      <c r="S399" s="52"/>
      <c r="T399" s="9"/>
      <c r="U399" s="9"/>
      <c r="V399" s="52"/>
      <c r="W399" s="9"/>
      <c r="X399" s="9"/>
      <c r="Y399" s="52"/>
      <c r="Z399" s="9"/>
      <c r="AA399" s="9"/>
      <c r="AB399" s="52"/>
      <c r="AC399" s="9"/>
      <c r="AD399" s="9"/>
      <c r="AE399" s="52"/>
      <c r="AF399" s="9"/>
      <c r="AG399" s="9"/>
      <c r="AH399" s="52"/>
      <c r="AI399" s="9"/>
      <c r="AJ399" s="9"/>
      <c r="AK399" s="52"/>
      <c r="AL399" s="9"/>
      <c r="AM399" s="9"/>
      <c r="AN399" s="52"/>
    </row>
    <row r="400" spans="1:40" ht="12.75" x14ac:dyDescent="0.35">
      <c r="A400" s="9"/>
      <c r="B400" s="9"/>
      <c r="C400" s="9"/>
      <c r="D400" s="9"/>
      <c r="E400" s="9"/>
      <c r="F400" s="9"/>
      <c r="G400" s="52"/>
      <c r="H400" s="9"/>
      <c r="I400" s="9"/>
      <c r="J400" s="52"/>
      <c r="K400" s="9"/>
      <c r="L400" s="9"/>
      <c r="M400" s="52"/>
      <c r="N400" s="9"/>
      <c r="O400" s="9"/>
      <c r="P400" s="52"/>
      <c r="Q400" s="9"/>
      <c r="R400" s="9"/>
      <c r="S400" s="52"/>
      <c r="T400" s="9"/>
      <c r="U400" s="9"/>
      <c r="V400" s="52"/>
      <c r="W400" s="9"/>
      <c r="X400" s="9"/>
      <c r="Y400" s="52"/>
      <c r="Z400" s="9"/>
      <c r="AA400" s="9"/>
      <c r="AB400" s="52"/>
      <c r="AC400" s="9"/>
      <c r="AD400" s="9"/>
      <c r="AE400" s="52"/>
      <c r="AF400" s="9"/>
      <c r="AG400" s="9"/>
      <c r="AH400" s="52"/>
      <c r="AI400" s="9"/>
      <c r="AJ400" s="9"/>
      <c r="AK400" s="52"/>
      <c r="AL400" s="9"/>
      <c r="AM400" s="9"/>
      <c r="AN400" s="52"/>
    </row>
    <row r="401" spans="1:40" ht="12.75" x14ac:dyDescent="0.35">
      <c r="A401" s="9"/>
      <c r="B401" s="9"/>
      <c r="C401" s="9"/>
      <c r="D401" s="9"/>
      <c r="E401" s="9"/>
      <c r="F401" s="9"/>
      <c r="G401" s="52"/>
      <c r="H401" s="9"/>
      <c r="I401" s="9"/>
      <c r="J401" s="52"/>
      <c r="K401" s="9"/>
      <c r="L401" s="9"/>
      <c r="M401" s="52"/>
      <c r="N401" s="9"/>
      <c r="O401" s="9"/>
      <c r="P401" s="52"/>
      <c r="Q401" s="9"/>
      <c r="R401" s="9"/>
      <c r="S401" s="52"/>
      <c r="T401" s="9"/>
      <c r="U401" s="9"/>
      <c r="V401" s="52"/>
      <c r="W401" s="9"/>
      <c r="X401" s="9"/>
      <c r="Y401" s="52"/>
      <c r="Z401" s="9"/>
      <c r="AA401" s="9"/>
      <c r="AB401" s="52"/>
      <c r="AC401" s="9"/>
      <c r="AD401" s="9"/>
      <c r="AE401" s="52"/>
      <c r="AF401" s="9"/>
      <c r="AG401" s="9"/>
      <c r="AH401" s="52"/>
      <c r="AI401" s="9"/>
      <c r="AJ401" s="9"/>
      <c r="AK401" s="52"/>
      <c r="AL401" s="9"/>
      <c r="AM401" s="9"/>
      <c r="AN401" s="52"/>
    </row>
    <row r="402" spans="1:40" ht="12.75" x14ac:dyDescent="0.35">
      <c r="A402" s="9"/>
      <c r="B402" s="9"/>
      <c r="C402" s="9"/>
      <c r="D402" s="9"/>
      <c r="E402" s="9"/>
      <c r="F402" s="9"/>
      <c r="G402" s="52"/>
      <c r="H402" s="9"/>
      <c r="I402" s="9"/>
      <c r="J402" s="52"/>
      <c r="K402" s="9"/>
      <c r="L402" s="9"/>
      <c r="M402" s="52"/>
      <c r="N402" s="9"/>
      <c r="O402" s="9"/>
      <c r="P402" s="52"/>
      <c r="Q402" s="9"/>
      <c r="R402" s="9"/>
      <c r="S402" s="52"/>
      <c r="T402" s="9"/>
      <c r="U402" s="9"/>
      <c r="V402" s="52"/>
      <c r="W402" s="9"/>
      <c r="X402" s="9"/>
      <c r="Y402" s="52"/>
      <c r="Z402" s="9"/>
      <c r="AA402" s="9"/>
      <c r="AB402" s="52"/>
      <c r="AC402" s="9"/>
      <c r="AD402" s="9"/>
      <c r="AE402" s="52"/>
      <c r="AF402" s="9"/>
      <c r="AG402" s="9"/>
      <c r="AH402" s="52"/>
      <c r="AI402" s="9"/>
      <c r="AJ402" s="9"/>
      <c r="AK402" s="52"/>
      <c r="AL402" s="9"/>
      <c r="AM402" s="9"/>
      <c r="AN402" s="52"/>
    </row>
    <row r="403" spans="1:40" ht="12.75" x14ac:dyDescent="0.35">
      <c r="A403" s="9"/>
      <c r="B403" s="9"/>
      <c r="C403" s="9"/>
      <c r="D403" s="9"/>
      <c r="E403" s="9"/>
      <c r="F403" s="9"/>
      <c r="G403" s="52"/>
      <c r="H403" s="9"/>
      <c r="I403" s="9"/>
      <c r="J403" s="52"/>
      <c r="K403" s="9"/>
      <c r="L403" s="9"/>
      <c r="M403" s="52"/>
      <c r="N403" s="9"/>
      <c r="O403" s="9"/>
      <c r="P403" s="52"/>
      <c r="Q403" s="9"/>
      <c r="R403" s="9"/>
      <c r="S403" s="52"/>
      <c r="T403" s="9"/>
      <c r="U403" s="9"/>
      <c r="V403" s="52"/>
      <c r="W403" s="9"/>
      <c r="X403" s="9"/>
      <c r="Y403" s="52"/>
      <c r="Z403" s="9"/>
      <c r="AA403" s="9"/>
      <c r="AB403" s="52"/>
      <c r="AC403" s="9"/>
      <c r="AD403" s="9"/>
      <c r="AE403" s="52"/>
      <c r="AF403" s="9"/>
      <c r="AG403" s="9"/>
      <c r="AH403" s="52"/>
      <c r="AI403" s="9"/>
      <c r="AJ403" s="9"/>
      <c r="AK403" s="52"/>
      <c r="AL403" s="9"/>
      <c r="AM403" s="9"/>
      <c r="AN403" s="52"/>
    </row>
    <row r="404" spans="1:40" ht="12.75" x14ac:dyDescent="0.35">
      <c r="A404" s="9"/>
      <c r="B404" s="9"/>
      <c r="C404" s="9"/>
      <c r="D404" s="9"/>
      <c r="E404" s="9"/>
      <c r="F404" s="9"/>
      <c r="G404" s="52"/>
      <c r="H404" s="9"/>
      <c r="I404" s="9"/>
      <c r="J404" s="52"/>
      <c r="K404" s="9"/>
      <c r="L404" s="9"/>
      <c r="M404" s="52"/>
      <c r="N404" s="9"/>
      <c r="O404" s="9"/>
      <c r="P404" s="52"/>
      <c r="Q404" s="9"/>
      <c r="R404" s="9"/>
      <c r="S404" s="52"/>
      <c r="T404" s="9"/>
      <c r="U404" s="9"/>
      <c r="V404" s="52"/>
      <c r="W404" s="9"/>
      <c r="X404" s="9"/>
      <c r="Y404" s="52"/>
      <c r="Z404" s="9"/>
      <c r="AA404" s="9"/>
      <c r="AB404" s="52"/>
      <c r="AC404" s="9"/>
      <c r="AD404" s="9"/>
      <c r="AE404" s="52"/>
      <c r="AF404" s="9"/>
      <c r="AG404" s="9"/>
      <c r="AH404" s="52"/>
      <c r="AI404" s="9"/>
      <c r="AJ404" s="9"/>
      <c r="AK404" s="52"/>
      <c r="AL404" s="9"/>
      <c r="AM404" s="9"/>
      <c r="AN404" s="52"/>
    </row>
    <row r="405" spans="1:40" ht="12.75" x14ac:dyDescent="0.35">
      <c r="A405" s="9"/>
      <c r="B405" s="9"/>
      <c r="C405" s="9"/>
      <c r="D405" s="9"/>
      <c r="E405" s="9"/>
      <c r="F405" s="9"/>
      <c r="G405" s="52"/>
      <c r="H405" s="9"/>
      <c r="I405" s="9"/>
      <c r="J405" s="52"/>
      <c r="K405" s="9"/>
      <c r="L405" s="9"/>
      <c r="M405" s="52"/>
      <c r="N405" s="9"/>
      <c r="O405" s="9"/>
      <c r="P405" s="52"/>
      <c r="Q405" s="9"/>
      <c r="R405" s="9"/>
      <c r="S405" s="52"/>
      <c r="T405" s="9"/>
      <c r="U405" s="9"/>
      <c r="V405" s="52"/>
      <c r="W405" s="9"/>
      <c r="X405" s="9"/>
      <c r="Y405" s="52"/>
      <c r="Z405" s="9"/>
      <c r="AA405" s="9"/>
      <c r="AB405" s="52"/>
      <c r="AC405" s="9"/>
      <c r="AD405" s="9"/>
      <c r="AE405" s="52"/>
      <c r="AF405" s="9"/>
      <c r="AG405" s="9"/>
      <c r="AH405" s="52"/>
      <c r="AI405" s="9"/>
      <c r="AJ405" s="9"/>
      <c r="AK405" s="52"/>
      <c r="AL405" s="9"/>
      <c r="AM405" s="9"/>
      <c r="AN405" s="52"/>
    </row>
    <row r="406" spans="1:40" ht="12.75" x14ac:dyDescent="0.35">
      <c r="A406" s="9"/>
      <c r="B406" s="9"/>
      <c r="C406" s="9"/>
      <c r="D406" s="9"/>
      <c r="E406" s="9"/>
      <c r="F406" s="9"/>
      <c r="G406" s="52"/>
      <c r="H406" s="9"/>
      <c r="I406" s="9"/>
      <c r="J406" s="52"/>
      <c r="K406" s="9"/>
      <c r="L406" s="9"/>
      <c r="M406" s="52"/>
      <c r="N406" s="9"/>
      <c r="O406" s="9"/>
      <c r="P406" s="52"/>
      <c r="Q406" s="9"/>
      <c r="R406" s="9"/>
      <c r="S406" s="52"/>
      <c r="T406" s="9"/>
      <c r="U406" s="9"/>
      <c r="V406" s="52"/>
      <c r="W406" s="9"/>
      <c r="X406" s="9"/>
      <c r="Y406" s="52"/>
      <c r="Z406" s="9"/>
      <c r="AA406" s="9"/>
      <c r="AB406" s="52"/>
      <c r="AC406" s="9"/>
      <c r="AD406" s="9"/>
      <c r="AE406" s="52"/>
      <c r="AF406" s="9"/>
      <c r="AG406" s="9"/>
      <c r="AH406" s="52"/>
      <c r="AI406" s="9"/>
      <c r="AJ406" s="9"/>
      <c r="AK406" s="52"/>
      <c r="AL406" s="9"/>
      <c r="AM406" s="9"/>
      <c r="AN406" s="52"/>
    </row>
    <row r="407" spans="1:40" ht="12.75" x14ac:dyDescent="0.35">
      <c r="A407" s="9"/>
      <c r="B407" s="9"/>
      <c r="C407" s="9"/>
      <c r="D407" s="9"/>
      <c r="E407" s="9"/>
      <c r="F407" s="9"/>
      <c r="G407" s="52"/>
      <c r="H407" s="9"/>
      <c r="I407" s="9"/>
      <c r="J407" s="52"/>
      <c r="K407" s="9"/>
      <c r="L407" s="9"/>
      <c r="M407" s="52"/>
      <c r="N407" s="9"/>
      <c r="O407" s="9"/>
      <c r="P407" s="52"/>
      <c r="Q407" s="9"/>
      <c r="R407" s="9"/>
      <c r="S407" s="52"/>
      <c r="T407" s="9"/>
      <c r="U407" s="9"/>
      <c r="V407" s="52"/>
      <c r="W407" s="9"/>
      <c r="X407" s="9"/>
      <c r="Y407" s="52"/>
      <c r="Z407" s="9"/>
      <c r="AA407" s="9"/>
      <c r="AB407" s="52"/>
      <c r="AC407" s="9"/>
      <c r="AD407" s="9"/>
      <c r="AE407" s="52"/>
      <c r="AF407" s="9"/>
      <c r="AG407" s="9"/>
      <c r="AH407" s="52"/>
      <c r="AI407" s="9"/>
      <c r="AJ407" s="9"/>
      <c r="AK407" s="52"/>
      <c r="AL407" s="9"/>
      <c r="AM407" s="9"/>
      <c r="AN407" s="52"/>
    </row>
    <row r="408" spans="1:40" ht="12.75" x14ac:dyDescent="0.35">
      <c r="A408" s="9"/>
      <c r="B408" s="9"/>
      <c r="C408" s="9"/>
      <c r="D408" s="9"/>
      <c r="E408" s="9"/>
      <c r="F408" s="9"/>
      <c r="G408" s="52"/>
      <c r="H408" s="9"/>
      <c r="I408" s="9"/>
      <c r="J408" s="52"/>
      <c r="K408" s="9"/>
      <c r="L408" s="9"/>
      <c r="M408" s="52"/>
      <c r="N408" s="9"/>
      <c r="O408" s="9"/>
      <c r="P408" s="52"/>
      <c r="Q408" s="9"/>
      <c r="R408" s="9"/>
      <c r="S408" s="52"/>
      <c r="T408" s="9"/>
      <c r="U408" s="9"/>
      <c r="V408" s="52"/>
      <c r="W408" s="9"/>
      <c r="X408" s="9"/>
      <c r="Y408" s="52"/>
      <c r="Z408" s="9"/>
      <c r="AA408" s="9"/>
      <c r="AB408" s="52"/>
      <c r="AC408" s="9"/>
      <c r="AD408" s="9"/>
      <c r="AE408" s="52"/>
      <c r="AF408" s="9"/>
      <c r="AG408" s="9"/>
      <c r="AH408" s="52"/>
      <c r="AI408" s="9"/>
      <c r="AJ408" s="9"/>
      <c r="AK408" s="52"/>
      <c r="AL408" s="9"/>
      <c r="AM408" s="9"/>
      <c r="AN408" s="52"/>
    </row>
    <row r="409" spans="1:40" ht="12.75" x14ac:dyDescent="0.35">
      <c r="A409" s="9"/>
      <c r="B409" s="9"/>
      <c r="C409" s="9"/>
      <c r="D409" s="9"/>
      <c r="E409" s="9"/>
      <c r="F409" s="9"/>
      <c r="G409" s="52"/>
      <c r="H409" s="9"/>
      <c r="I409" s="9"/>
      <c r="J409" s="52"/>
      <c r="K409" s="9"/>
      <c r="L409" s="9"/>
      <c r="M409" s="52"/>
      <c r="N409" s="9"/>
      <c r="O409" s="9"/>
      <c r="P409" s="52"/>
      <c r="Q409" s="9"/>
      <c r="R409" s="9"/>
      <c r="S409" s="52"/>
      <c r="T409" s="9"/>
      <c r="U409" s="9"/>
      <c r="V409" s="52"/>
      <c r="W409" s="9"/>
      <c r="X409" s="9"/>
      <c r="Y409" s="52"/>
      <c r="Z409" s="9"/>
      <c r="AA409" s="9"/>
      <c r="AB409" s="52"/>
      <c r="AC409" s="9"/>
      <c r="AD409" s="9"/>
      <c r="AE409" s="52"/>
      <c r="AF409" s="9"/>
      <c r="AG409" s="9"/>
      <c r="AH409" s="52"/>
      <c r="AI409" s="9"/>
      <c r="AJ409" s="9"/>
      <c r="AK409" s="52"/>
      <c r="AL409" s="9"/>
      <c r="AM409" s="9"/>
      <c r="AN409" s="52"/>
    </row>
    <row r="410" spans="1:40" ht="12.75" x14ac:dyDescent="0.35">
      <c r="A410" s="9"/>
      <c r="B410" s="9"/>
      <c r="C410" s="9"/>
      <c r="D410" s="9"/>
      <c r="E410" s="9"/>
      <c r="F410" s="9"/>
      <c r="G410" s="52"/>
      <c r="H410" s="9"/>
      <c r="I410" s="9"/>
      <c r="J410" s="52"/>
      <c r="K410" s="9"/>
      <c r="L410" s="9"/>
      <c r="M410" s="52"/>
      <c r="N410" s="9"/>
      <c r="O410" s="9"/>
      <c r="P410" s="52"/>
      <c r="Q410" s="9"/>
      <c r="R410" s="9"/>
      <c r="S410" s="52"/>
      <c r="T410" s="9"/>
      <c r="U410" s="9"/>
      <c r="V410" s="52"/>
      <c r="W410" s="9"/>
      <c r="X410" s="9"/>
      <c r="Y410" s="52"/>
      <c r="Z410" s="9"/>
      <c r="AA410" s="9"/>
      <c r="AB410" s="52"/>
      <c r="AC410" s="9"/>
      <c r="AD410" s="9"/>
      <c r="AE410" s="52"/>
      <c r="AF410" s="9"/>
      <c r="AG410" s="9"/>
      <c r="AH410" s="52"/>
      <c r="AI410" s="9"/>
      <c r="AJ410" s="9"/>
      <c r="AK410" s="52"/>
      <c r="AL410" s="9"/>
      <c r="AM410" s="9"/>
      <c r="AN410" s="52"/>
    </row>
    <row r="411" spans="1:40" ht="12.75" x14ac:dyDescent="0.35">
      <c r="A411" s="9"/>
      <c r="B411" s="9"/>
      <c r="C411" s="9"/>
      <c r="D411" s="9"/>
      <c r="E411" s="9"/>
      <c r="F411" s="9"/>
      <c r="G411" s="52"/>
      <c r="H411" s="9"/>
      <c r="I411" s="9"/>
      <c r="J411" s="52"/>
      <c r="K411" s="9"/>
      <c r="L411" s="9"/>
      <c r="M411" s="52"/>
      <c r="N411" s="9"/>
      <c r="O411" s="9"/>
      <c r="P411" s="52"/>
      <c r="Q411" s="9"/>
      <c r="R411" s="9"/>
      <c r="S411" s="52"/>
      <c r="T411" s="9"/>
      <c r="U411" s="9"/>
      <c r="V411" s="52"/>
      <c r="W411" s="9"/>
      <c r="X411" s="9"/>
      <c r="Y411" s="52"/>
      <c r="Z411" s="9"/>
      <c r="AA411" s="9"/>
      <c r="AB411" s="52"/>
      <c r="AC411" s="9"/>
      <c r="AD411" s="9"/>
      <c r="AE411" s="52"/>
      <c r="AF411" s="9"/>
      <c r="AG411" s="9"/>
      <c r="AH411" s="52"/>
      <c r="AI411" s="9"/>
      <c r="AJ411" s="9"/>
      <c r="AK411" s="52"/>
      <c r="AL411" s="9"/>
      <c r="AM411" s="9"/>
      <c r="AN411" s="52"/>
    </row>
    <row r="412" spans="1:40" ht="12.75" x14ac:dyDescent="0.35">
      <c r="A412" s="9"/>
      <c r="B412" s="9"/>
      <c r="C412" s="9"/>
      <c r="D412" s="9"/>
      <c r="E412" s="9"/>
      <c r="F412" s="9"/>
      <c r="G412" s="52"/>
      <c r="H412" s="9"/>
      <c r="I412" s="9"/>
      <c r="J412" s="52"/>
      <c r="K412" s="9"/>
      <c r="L412" s="9"/>
      <c r="M412" s="52"/>
      <c r="N412" s="9"/>
      <c r="O412" s="9"/>
      <c r="P412" s="52"/>
      <c r="Q412" s="9"/>
      <c r="R412" s="9"/>
      <c r="S412" s="52"/>
      <c r="T412" s="9"/>
      <c r="U412" s="9"/>
      <c r="V412" s="52"/>
      <c r="W412" s="9"/>
      <c r="X412" s="9"/>
      <c r="Y412" s="52"/>
      <c r="Z412" s="9"/>
      <c r="AA412" s="9"/>
      <c r="AB412" s="52"/>
      <c r="AC412" s="9"/>
      <c r="AD412" s="9"/>
      <c r="AE412" s="52"/>
      <c r="AF412" s="9"/>
      <c r="AG412" s="9"/>
      <c r="AH412" s="52"/>
      <c r="AI412" s="9"/>
      <c r="AJ412" s="9"/>
      <c r="AK412" s="52"/>
      <c r="AL412" s="9"/>
      <c r="AM412" s="9"/>
      <c r="AN412" s="52"/>
    </row>
    <row r="413" spans="1:40" ht="12.75" x14ac:dyDescent="0.35">
      <c r="A413" s="9"/>
      <c r="B413" s="9"/>
      <c r="C413" s="9"/>
      <c r="D413" s="9"/>
      <c r="E413" s="9"/>
      <c r="F413" s="9"/>
      <c r="G413" s="52"/>
      <c r="H413" s="9"/>
      <c r="I413" s="9"/>
      <c r="J413" s="52"/>
      <c r="K413" s="9"/>
      <c r="L413" s="9"/>
      <c r="M413" s="52"/>
      <c r="N413" s="9"/>
      <c r="O413" s="9"/>
      <c r="P413" s="52"/>
      <c r="Q413" s="9"/>
      <c r="R413" s="9"/>
      <c r="S413" s="52"/>
      <c r="T413" s="9"/>
      <c r="U413" s="9"/>
      <c r="V413" s="52"/>
      <c r="W413" s="9"/>
      <c r="X413" s="9"/>
      <c r="Y413" s="52"/>
      <c r="Z413" s="9"/>
      <c r="AA413" s="9"/>
      <c r="AB413" s="52"/>
      <c r="AC413" s="9"/>
      <c r="AD413" s="9"/>
      <c r="AE413" s="52"/>
      <c r="AF413" s="9"/>
      <c r="AG413" s="9"/>
      <c r="AH413" s="52"/>
      <c r="AI413" s="9"/>
      <c r="AJ413" s="9"/>
      <c r="AK413" s="52"/>
      <c r="AL413" s="9"/>
      <c r="AM413" s="9"/>
      <c r="AN413" s="52"/>
    </row>
    <row r="414" spans="1:40" ht="12.75" x14ac:dyDescent="0.35">
      <c r="A414" s="9"/>
      <c r="B414" s="9"/>
      <c r="C414" s="9"/>
      <c r="D414" s="9"/>
      <c r="E414" s="9"/>
      <c r="F414" s="9"/>
      <c r="G414" s="52"/>
      <c r="H414" s="9"/>
      <c r="I414" s="9"/>
      <c r="J414" s="52"/>
      <c r="K414" s="9"/>
      <c r="L414" s="9"/>
      <c r="M414" s="52"/>
      <c r="N414" s="9"/>
      <c r="O414" s="9"/>
      <c r="P414" s="52"/>
      <c r="Q414" s="9"/>
      <c r="R414" s="9"/>
      <c r="S414" s="52"/>
      <c r="T414" s="9"/>
      <c r="U414" s="9"/>
      <c r="V414" s="52"/>
      <c r="W414" s="9"/>
      <c r="X414" s="9"/>
      <c r="Y414" s="52"/>
      <c r="Z414" s="9"/>
      <c r="AA414" s="9"/>
      <c r="AB414" s="52"/>
      <c r="AC414" s="9"/>
      <c r="AD414" s="9"/>
      <c r="AE414" s="52"/>
      <c r="AF414" s="9"/>
      <c r="AG414" s="9"/>
      <c r="AH414" s="52"/>
      <c r="AI414" s="9"/>
      <c r="AJ414" s="9"/>
      <c r="AK414" s="52"/>
      <c r="AL414" s="9"/>
      <c r="AM414" s="9"/>
      <c r="AN414" s="52"/>
    </row>
    <row r="415" spans="1:40" ht="12.75" x14ac:dyDescent="0.35">
      <c r="A415" s="9"/>
      <c r="B415" s="9"/>
      <c r="C415" s="9"/>
      <c r="D415" s="9"/>
      <c r="E415" s="9"/>
      <c r="F415" s="9"/>
      <c r="G415" s="52"/>
      <c r="H415" s="9"/>
      <c r="I415" s="9"/>
      <c r="J415" s="52"/>
      <c r="K415" s="9"/>
      <c r="L415" s="9"/>
      <c r="M415" s="52"/>
      <c r="N415" s="9"/>
      <c r="O415" s="9"/>
      <c r="P415" s="52"/>
      <c r="Q415" s="9"/>
      <c r="R415" s="9"/>
      <c r="S415" s="52"/>
      <c r="T415" s="9"/>
      <c r="U415" s="9"/>
      <c r="V415" s="52"/>
      <c r="W415" s="9"/>
      <c r="X415" s="9"/>
      <c r="Y415" s="52"/>
      <c r="Z415" s="9"/>
      <c r="AA415" s="9"/>
      <c r="AB415" s="52"/>
      <c r="AC415" s="9"/>
      <c r="AD415" s="9"/>
      <c r="AE415" s="52"/>
      <c r="AF415" s="9"/>
      <c r="AG415" s="9"/>
      <c r="AH415" s="52"/>
      <c r="AI415" s="9"/>
      <c r="AJ415" s="9"/>
      <c r="AK415" s="52"/>
      <c r="AL415" s="9"/>
      <c r="AM415" s="9"/>
      <c r="AN415" s="52"/>
    </row>
    <row r="416" spans="1:40" ht="12.75" x14ac:dyDescent="0.35">
      <c r="A416" s="9"/>
      <c r="B416" s="9"/>
      <c r="C416" s="9"/>
      <c r="D416" s="9"/>
      <c r="E416" s="9"/>
      <c r="F416" s="9"/>
      <c r="G416" s="52"/>
      <c r="H416" s="9"/>
      <c r="I416" s="9"/>
      <c r="J416" s="52"/>
      <c r="K416" s="9"/>
      <c r="L416" s="9"/>
      <c r="M416" s="52"/>
      <c r="N416" s="9"/>
      <c r="O416" s="9"/>
      <c r="P416" s="52"/>
      <c r="Q416" s="9"/>
      <c r="R416" s="9"/>
      <c r="S416" s="52"/>
      <c r="T416" s="9"/>
      <c r="U416" s="9"/>
      <c r="V416" s="52"/>
      <c r="W416" s="9"/>
      <c r="X416" s="9"/>
      <c r="Y416" s="52"/>
      <c r="Z416" s="9"/>
      <c r="AA416" s="9"/>
      <c r="AB416" s="52"/>
      <c r="AC416" s="9"/>
      <c r="AD416" s="9"/>
      <c r="AE416" s="52"/>
      <c r="AF416" s="9"/>
      <c r="AG416" s="9"/>
      <c r="AH416" s="52"/>
      <c r="AI416" s="9"/>
      <c r="AJ416" s="9"/>
      <c r="AK416" s="52"/>
      <c r="AL416" s="9"/>
      <c r="AM416" s="9"/>
      <c r="AN416" s="52"/>
    </row>
    <row r="417" spans="1:40" ht="12.75" x14ac:dyDescent="0.35">
      <c r="A417" s="9"/>
      <c r="B417" s="9"/>
      <c r="C417" s="9"/>
      <c r="D417" s="9"/>
      <c r="E417" s="9"/>
      <c r="F417" s="9"/>
      <c r="G417" s="52"/>
      <c r="H417" s="9"/>
      <c r="I417" s="9"/>
      <c r="J417" s="52"/>
      <c r="K417" s="9"/>
      <c r="L417" s="9"/>
      <c r="M417" s="52"/>
      <c r="N417" s="9"/>
      <c r="O417" s="9"/>
      <c r="P417" s="52"/>
      <c r="Q417" s="9"/>
      <c r="R417" s="9"/>
      <c r="S417" s="52"/>
      <c r="T417" s="9"/>
      <c r="U417" s="9"/>
      <c r="V417" s="52"/>
      <c r="W417" s="9"/>
      <c r="X417" s="9"/>
      <c r="Y417" s="52"/>
      <c r="Z417" s="9"/>
      <c r="AA417" s="9"/>
      <c r="AB417" s="52"/>
      <c r="AC417" s="9"/>
      <c r="AD417" s="9"/>
      <c r="AE417" s="52"/>
      <c r="AF417" s="9"/>
      <c r="AG417" s="9"/>
      <c r="AH417" s="52"/>
      <c r="AI417" s="9"/>
      <c r="AJ417" s="9"/>
      <c r="AK417" s="52"/>
      <c r="AL417" s="9"/>
      <c r="AM417" s="9"/>
      <c r="AN417" s="52"/>
    </row>
    <row r="418" spans="1:40" ht="12.75" x14ac:dyDescent="0.35">
      <c r="A418" s="9"/>
      <c r="B418" s="9"/>
      <c r="C418" s="9"/>
      <c r="D418" s="9"/>
      <c r="E418" s="9"/>
      <c r="F418" s="9"/>
      <c r="G418" s="52"/>
      <c r="H418" s="9"/>
      <c r="I418" s="9"/>
      <c r="J418" s="52"/>
      <c r="K418" s="9"/>
      <c r="L418" s="9"/>
      <c r="M418" s="52"/>
      <c r="N418" s="9"/>
      <c r="O418" s="9"/>
      <c r="P418" s="52"/>
      <c r="Q418" s="9"/>
      <c r="R418" s="9"/>
      <c r="S418" s="52"/>
      <c r="T418" s="9"/>
      <c r="U418" s="9"/>
      <c r="V418" s="52"/>
      <c r="W418" s="9"/>
      <c r="X418" s="9"/>
      <c r="Y418" s="52"/>
      <c r="Z418" s="9"/>
      <c r="AA418" s="9"/>
      <c r="AB418" s="52"/>
      <c r="AC418" s="9"/>
      <c r="AD418" s="9"/>
      <c r="AE418" s="52"/>
      <c r="AF418" s="9"/>
      <c r="AG418" s="9"/>
      <c r="AH418" s="52"/>
      <c r="AI418" s="9"/>
      <c r="AJ418" s="9"/>
      <c r="AK418" s="52"/>
      <c r="AL418" s="9"/>
      <c r="AM418" s="9"/>
      <c r="AN418" s="52"/>
    </row>
    <row r="419" spans="1:40" ht="12.75" x14ac:dyDescent="0.35">
      <c r="A419" s="9"/>
      <c r="B419" s="9"/>
      <c r="C419" s="9"/>
      <c r="D419" s="9"/>
      <c r="E419" s="9"/>
      <c r="F419" s="9"/>
      <c r="G419" s="52"/>
      <c r="H419" s="9"/>
      <c r="I419" s="9"/>
      <c r="J419" s="52"/>
      <c r="K419" s="9"/>
      <c r="L419" s="9"/>
      <c r="M419" s="52"/>
      <c r="N419" s="9"/>
      <c r="O419" s="9"/>
      <c r="P419" s="52"/>
      <c r="Q419" s="9"/>
      <c r="R419" s="9"/>
      <c r="S419" s="52"/>
      <c r="T419" s="9"/>
      <c r="U419" s="9"/>
      <c r="V419" s="52"/>
      <c r="W419" s="9"/>
      <c r="X419" s="9"/>
      <c r="Y419" s="52"/>
      <c r="Z419" s="9"/>
      <c r="AA419" s="9"/>
      <c r="AB419" s="52"/>
      <c r="AC419" s="9"/>
      <c r="AD419" s="9"/>
      <c r="AE419" s="52"/>
      <c r="AF419" s="9"/>
      <c r="AG419" s="9"/>
      <c r="AH419" s="52"/>
      <c r="AI419" s="9"/>
      <c r="AJ419" s="9"/>
      <c r="AK419" s="52"/>
      <c r="AL419" s="9"/>
      <c r="AM419" s="9"/>
      <c r="AN419" s="52"/>
    </row>
    <row r="420" spans="1:40" ht="12.75" x14ac:dyDescent="0.35">
      <c r="A420" s="9"/>
      <c r="B420" s="9"/>
      <c r="C420" s="9"/>
      <c r="D420" s="9"/>
      <c r="E420" s="9"/>
      <c r="F420" s="9"/>
      <c r="G420" s="52"/>
      <c r="H420" s="9"/>
      <c r="I420" s="9"/>
      <c r="J420" s="52"/>
      <c r="K420" s="9"/>
      <c r="L420" s="9"/>
      <c r="M420" s="52"/>
      <c r="N420" s="9"/>
      <c r="O420" s="9"/>
      <c r="P420" s="52"/>
      <c r="Q420" s="9"/>
      <c r="R420" s="9"/>
      <c r="S420" s="52"/>
      <c r="T420" s="9"/>
      <c r="U420" s="9"/>
      <c r="V420" s="52"/>
      <c r="W420" s="9"/>
      <c r="X420" s="9"/>
      <c r="Y420" s="52"/>
      <c r="Z420" s="9"/>
      <c r="AA420" s="9"/>
      <c r="AB420" s="52"/>
      <c r="AC420" s="9"/>
      <c r="AD420" s="9"/>
      <c r="AE420" s="52"/>
      <c r="AF420" s="9"/>
      <c r="AG420" s="9"/>
      <c r="AH420" s="52"/>
      <c r="AI420" s="9"/>
      <c r="AJ420" s="9"/>
      <c r="AK420" s="52"/>
      <c r="AL420" s="9"/>
      <c r="AM420" s="9"/>
      <c r="AN420" s="52"/>
    </row>
    <row r="421" spans="1:40" ht="12.75" x14ac:dyDescent="0.35">
      <c r="A421" s="9"/>
      <c r="B421" s="9"/>
      <c r="C421" s="9"/>
      <c r="D421" s="9"/>
      <c r="E421" s="9"/>
      <c r="F421" s="9"/>
      <c r="G421" s="52"/>
      <c r="H421" s="9"/>
      <c r="I421" s="9"/>
      <c r="J421" s="52"/>
      <c r="K421" s="9"/>
      <c r="L421" s="9"/>
      <c r="M421" s="52"/>
      <c r="N421" s="9"/>
      <c r="O421" s="9"/>
      <c r="P421" s="52"/>
      <c r="Q421" s="9"/>
      <c r="R421" s="9"/>
      <c r="S421" s="52"/>
      <c r="T421" s="9"/>
      <c r="U421" s="9"/>
      <c r="V421" s="52"/>
      <c r="W421" s="9"/>
      <c r="X421" s="9"/>
      <c r="Y421" s="52"/>
      <c r="Z421" s="9"/>
      <c r="AA421" s="9"/>
      <c r="AB421" s="52"/>
      <c r="AC421" s="9"/>
      <c r="AD421" s="9"/>
      <c r="AE421" s="52"/>
      <c r="AF421" s="9"/>
      <c r="AG421" s="9"/>
      <c r="AH421" s="52"/>
      <c r="AI421" s="9"/>
      <c r="AJ421" s="9"/>
      <c r="AK421" s="52"/>
      <c r="AL421" s="9"/>
      <c r="AM421" s="9"/>
      <c r="AN421" s="52"/>
    </row>
    <row r="422" spans="1:40" ht="12.75" x14ac:dyDescent="0.35">
      <c r="A422" s="9"/>
      <c r="B422" s="9"/>
      <c r="C422" s="9"/>
      <c r="D422" s="9"/>
      <c r="E422" s="9"/>
      <c r="F422" s="9"/>
      <c r="G422" s="52"/>
      <c r="H422" s="9"/>
      <c r="I422" s="9"/>
      <c r="J422" s="52"/>
      <c r="K422" s="9"/>
      <c r="L422" s="9"/>
      <c r="M422" s="52"/>
      <c r="N422" s="9"/>
      <c r="O422" s="9"/>
      <c r="P422" s="52"/>
      <c r="Q422" s="9"/>
      <c r="R422" s="9"/>
      <c r="S422" s="52"/>
      <c r="T422" s="9"/>
      <c r="U422" s="9"/>
      <c r="V422" s="52"/>
      <c r="W422" s="9"/>
      <c r="X422" s="9"/>
      <c r="Y422" s="52"/>
      <c r="Z422" s="9"/>
      <c r="AA422" s="9"/>
      <c r="AB422" s="52"/>
      <c r="AC422" s="9"/>
      <c r="AD422" s="9"/>
      <c r="AE422" s="52"/>
      <c r="AF422" s="9"/>
      <c r="AG422" s="9"/>
      <c r="AH422" s="52"/>
      <c r="AI422" s="9"/>
      <c r="AJ422" s="9"/>
      <c r="AK422" s="52"/>
      <c r="AL422" s="9"/>
      <c r="AM422" s="9"/>
      <c r="AN422" s="52"/>
    </row>
    <row r="423" spans="1:40" ht="12.75" x14ac:dyDescent="0.35">
      <c r="A423" s="9"/>
      <c r="B423" s="9"/>
      <c r="C423" s="9"/>
      <c r="D423" s="9"/>
      <c r="E423" s="9"/>
      <c r="F423" s="9"/>
      <c r="G423" s="52"/>
      <c r="H423" s="9"/>
      <c r="I423" s="9"/>
      <c r="J423" s="52"/>
      <c r="K423" s="9"/>
      <c r="L423" s="9"/>
      <c r="M423" s="52"/>
      <c r="N423" s="9"/>
      <c r="O423" s="9"/>
      <c r="P423" s="52"/>
      <c r="Q423" s="9"/>
      <c r="R423" s="9"/>
      <c r="S423" s="52"/>
      <c r="T423" s="9"/>
      <c r="U423" s="9"/>
      <c r="V423" s="52"/>
      <c r="W423" s="9"/>
      <c r="X423" s="9"/>
      <c r="Y423" s="52"/>
      <c r="Z423" s="9"/>
      <c r="AA423" s="9"/>
      <c r="AB423" s="52"/>
      <c r="AC423" s="9"/>
      <c r="AD423" s="9"/>
      <c r="AE423" s="52"/>
      <c r="AF423" s="9"/>
      <c r="AG423" s="9"/>
      <c r="AH423" s="52"/>
      <c r="AI423" s="9"/>
      <c r="AJ423" s="9"/>
      <c r="AK423" s="52"/>
      <c r="AL423" s="9"/>
      <c r="AM423" s="9"/>
      <c r="AN423" s="52"/>
    </row>
    <row r="424" spans="1:40" ht="12.75" x14ac:dyDescent="0.35">
      <c r="A424" s="9"/>
      <c r="B424" s="9"/>
      <c r="C424" s="9"/>
      <c r="D424" s="9"/>
      <c r="E424" s="9"/>
      <c r="F424" s="9"/>
      <c r="G424" s="52"/>
      <c r="H424" s="9"/>
      <c r="I424" s="9"/>
      <c r="J424" s="52"/>
      <c r="K424" s="9"/>
      <c r="L424" s="9"/>
      <c r="M424" s="52"/>
      <c r="N424" s="9"/>
      <c r="O424" s="9"/>
      <c r="P424" s="52"/>
      <c r="Q424" s="9"/>
      <c r="R424" s="9"/>
      <c r="S424" s="52"/>
      <c r="T424" s="9"/>
      <c r="U424" s="9"/>
      <c r="V424" s="52"/>
      <c r="W424" s="9"/>
      <c r="X424" s="9"/>
      <c r="Y424" s="52"/>
      <c r="Z424" s="9"/>
      <c r="AA424" s="9"/>
      <c r="AB424" s="52"/>
      <c r="AC424" s="9"/>
      <c r="AD424" s="9"/>
      <c r="AE424" s="52"/>
      <c r="AF424" s="9"/>
      <c r="AG424" s="9"/>
      <c r="AH424" s="52"/>
      <c r="AI424" s="9"/>
      <c r="AJ424" s="9"/>
      <c r="AK424" s="52"/>
      <c r="AL424" s="9"/>
      <c r="AM424" s="9"/>
      <c r="AN424" s="52"/>
    </row>
    <row r="425" spans="1:40" ht="12.75" x14ac:dyDescent="0.35">
      <c r="A425" s="9"/>
      <c r="B425" s="9"/>
      <c r="C425" s="9"/>
      <c r="D425" s="9"/>
      <c r="E425" s="9"/>
      <c r="F425" s="9"/>
      <c r="G425" s="52"/>
      <c r="H425" s="9"/>
      <c r="I425" s="9"/>
      <c r="J425" s="52"/>
      <c r="K425" s="9"/>
      <c r="L425" s="9"/>
      <c r="M425" s="52"/>
      <c r="N425" s="9"/>
      <c r="O425" s="9"/>
      <c r="P425" s="52"/>
      <c r="Q425" s="9"/>
      <c r="R425" s="9"/>
      <c r="S425" s="52"/>
      <c r="T425" s="9"/>
      <c r="U425" s="9"/>
      <c r="V425" s="52"/>
      <c r="W425" s="9"/>
      <c r="X425" s="9"/>
      <c r="Y425" s="52"/>
      <c r="Z425" s="9"/>
      <c r="AA425" s="9"/>
      <c r="AB425" s="52"/>
      <c r="AC425" s="9"/>
      <c r="AD425" s="9"/>
      <c r="AE425" s="52"/>
      <c r="AF425" s="9"/>
      <c r="AG425" s="9"/>
      <c r="AH425" s="52"/>
      <c r="AI425" s="9"/>
      <c r="AJ425" s="9"/>
      <c r="AK425" s="52"/>
      <c r="AL425" s="9"/>
      <c r="AM425" s="9"/>
      <c r="AN425" s="52"/>
    </row>
    <row r="426" spans="1:40" ht="12.75" x14ac:dyDescent="0.35">
      <c r="A426" s="9"/>
      <c r="B426" s="9"/>
      <c r="C426" s="9"/>
      <c r="D426" s="9"/>
      <c r="E426" s="9"/>
      <c r="F426" s="9"/>
      <c r="G426" s="52"/>
      <c r="H426" s="9"/>
      <c r="I426" s="9"/>
      <c r="J426" s="52"/>
      <c r="K426" s="9"/>
      <c r="L426" s="9"/>
      <c r="M426" s="52"/>
      <c r="N426" s="9"/>
      <c r="O426" s="9"/>
      <c r="P426" s="52"/>
      <c r="Q426" s="9"/>
      <c r="R426" s="9"/>
      <c r="S426" s="52"/>
      <c r="T426" s="9"/>
      <c r="U426" s="9"/>
      <c r="V426" s="52"/>
      <c r="W426" s="9"/>
      <c r="X426" s="9"/>
      <c r="Y426" s="52"/>
      <c r="Z426" s="9"/>
      <c r="AA426" s="9"/>
      <c r="AB426" s="52"/>
      <c r="AC426" s="9"/>
      <c r="AD426" s="9"/>
      <c r="AE426" s="52"/>
      <c r="AF426" s="9"/>
      <c r="AG426" s="9"/>
      <c r="AH426" s="52"/>
      <c r="AI426" s="9"/>
      <c r="AJ426" s="9"/>
      <c r="AK426" s="52"/>
      <c r="AL426" s="9"/>
      <c r="AM426" s="9"/>
      <c r="AN426" s="52"/>
    </row>
    <row r="427" spans="1:40" ht="12.75" x14ac:dyDescent="0.35">
      <c r="A427" s="9"/>
      <c r="B427" s="9"/>
      <c r="C427" s="9"/>
      <c r="D427" s="9"/>
      <c r="E427" s="9"/>
      <c r="F427" s="9"/>
      <c r="G427" s="52"/>
      <c r="H427" s="9"/>
      <c r="I427" s="9"/>
      <c r="J427" s="52"/>
      <c r="K427" s="9"/>
      <c r="L427" s="9"/>
      <c r="M427" s="52"/>
      <c r="N427" s="9"/>
      <c r="O427" s="9"/>
      <c r="P427" s="52"/>
      <c r="Q427" s="9"/>
      <c r="R427" s="9"/>
      <c r="S427" s="52"/>
      <c r="T427" s="9"/>
      <c r="U427" s="9"/>
      <c r="V427" s="52"/>
      <c r="W427" s="9"/>
      <c r="X427" s="9"/>
      <c r="Y427" s="52"/>
      <c r="Z427" s="9"/>
      <c r="AA427" s="9"/>
      <c r="AB427" s="52"/>
      <c r="AC427" s="9"/>
      <c r="AD427" s="9"/>
      <c r="AE427" s="52"/>
      <c r="AF427" s="9"/>
      <c r="AG427" s="9"/>
      <c r="AH427" s="52"/>
      <c r="AI427" s="9"/>
      <c r="AJ427" s="9"/>
      <c r="AK427" s="52"/>
      <c r="AL427" s="9"/>
      <c r="AM427" s="9"/>
      <c r="AN427" s="52"/>
    </row>
    <row r="428" spans="1:40" ht="12.75" x14ac:dyDescent="0.35">
      <c r="A428" s="9"/>
      <c r="B428" s="9"/>
      <c r="C428" s="9"/>
      <c r="D428" s="9"/>
      <c r="E428" s="9"/>
      <c r="F428" s="9"/>
      <c r="G428" s="52"/>
      <c r="H428" s="9"/>
      <c r="I428" s="9"/>
      <c r="J428" s="52"/>
      <c r="K428" s="9"/>
      <c r="L428" s="9"/>
      <c r="M428" s="52"/>
      <c r="N428" s="9"/>
      <c r="O428" s="9"/>
      <c r="P428" s="52"/>
      <c r="Q428" s="9"/>
      <c r="R428" s="9"/>
      <c r="S428" s="52"/>
      <c r="T428" s="9"/>
      <c r="U428" s="9"/>
      <c r="V428" s="52"/>
      <c r="W428" s="9"/>
      <c r="X428" s="9"/>
      <c r="Y428" s="52"/>
      <c r="Z428" s="9"/>
      <c r="AA428" s="9"/>
      <c r="AB428" s="52"/>
      <c r="AC428" s="9"/>
      <c r="AD428" s="9"/>
      <c r="AE428" s="52"/>
      <c r="AF428" s="9"/>
      <c r="AG428" s="9"/>
      <c r="AH428" s="52"/>
      <c r="AI428" s="9"/>
      <c r="AJ428" s="9"/>
      <c r="AK428" s="52"/>
      <c r="AL428" s="9"/>
      <c r="AM428" s="9"/>
      <c r="AN428" s="52"/>
    </row>
    <row r="429" spans="1:40" ht="12.75" x14ac:dyDescent="0.35">
      <c r="A429" s="9"/>
      <c r="B429" s="9"/>
      <c r="C429" s="9"/>
      <c r="D429" s="9"/>
      <c r="E429" s="9"/>
      <c r="F429" s="9"/>
      <c r="G429" s="52"/>
      <c r="H429" s="9"/>
      <c r="I429" s="9"/>
      <c r="J429" s="52"/>
      <c r="K429" s="9"/>
      <c r="L429" s="9"/>
      <c r="M429" s="52"/>
      <c r="N429" s="9"/>
      <c r="O429" s="9"/>
      <c r="P429" s="52"/>
      <c r="Q429" s="9"/>
      <c r="R429" s="9"/>
      <c r="S429" s="52"/>
      <c r="T429" s="9"/>
      <c r="U429" s="9"/>
      <c r="V429" s="52"/>
      <c r="W429" s="9"/>
      <c r="X429" s="9"/>
      <c r="Y429" s="52"/>
      <c r="Z429" s="9"/>
      <c r="AA429" s="9"/>
      <c r="AB429" s="52"/>
      <c r="AC429" s="9"/>
      <c r="AD429" s="9"/>
      <c r="AE429" s="52"/>
      <c r="AF429" s="9"/>
      <c r="AG429" s="9"/>
      <c r="AH429" s="52"/>
      <c r="AI429" s="9"/>
      <c r="AJ429" s="9"/>
      <c r="AK429" s="52"/>
      <c r="AL429" s="9"/>
      <c r="AM429" s="9"/>
      <c r="AN429" s="52"/>
    </row>
    <row r="430" spans="1:40" ht="12.75" x14ac:dyDescent="0.35">
      <c r="A430" s="9"/>
      <c r="B430" s="9"/>
      <c r="C430" s="9"/>
      <c r="D430" s="9"/>
      <c r="E430" s="9"/>
      <c r="F430" s="9"/>
      <c r="G430" s="52"/>
      <c r="H430" s="9"/>
      <c r="I430" s="9"/>
      <c r="J430" s="52"/>
      <c r="K430" s="9"/>
      <c r="L430" s="9"/>
      <c r="M430" s="52"/>
      <c r="N430" s="9"/>
      <c r="O430" s="9"/>
      <c r="P430" s="52"/>
      <c r="Q430" s="9"/>
      <c r="R430" s="9"/>
      <c r="S430" s="52"/>
      <c r="T430" s="9"/>
      <c r="U430" s="9"/>
      <c r="V430" s="52"/>
      <c r="W430" s="9"/>
      <c r="X430" s="9"/>
      <c r="Y430" s="52"/>
      <c r="Z430" s="9"/>
      <c r="AA430" s="9"/>
      <c r="AB430" s="52"/>
      <c r="AC430" s="9"/>
      <c r="AD430" s="9"/>
      <c r="AE430" s="52"/>
      <c r="AF430" s="9"/>
      <c r="AG430" s="9"/>
      <c r="AH430" s="52"/>
      <c r="AI430" s="9"/>
      <c r="AJ430" s="9"/>
      <c r="AK430" s="52"/>
      <c r="AL430" s="9"/>
      <c r="AM430" s="9"/>
      <c r="AN430" s="52"/>
    </row>
    <row r="431" spans="1:40" ht="12.75" x14ac:dyDescent="0.35">
      <c r="A431" s="9"/>
      <c r="B431" s="9"/>
      <c r="C431" s="9"/>
      <c r="D431" s="9"/>
      <c r="E431" s="9"/>
      <c r="F431" s="9"/>
      <c r="G431" s="52"/>
      <c r="H431" s="9"/>
      <c r="I431" s="9"/>
      <c r="J431" s="52"/>
      <c r="K431" s="9"/>
      <c r="L431" s="9"/>
      <c r="M431" s="52"/>
      <c r="N431" s="9"/>
      <c r="O431" s="9"/>
      <c r="P431" s="52"/>
      <c r="Q431" s="9"/>
      <c r="R431" s="9"/>
      <c r="S431" s="52"/>
      <c r="T431" s="9"/>
      <c r="U431" s="9"/>
      <c r="V431" s="52"/>
      <c r="W431" s="9"/>
      <c r="X431" s="9"/>
      <c r="Y431" s="52"/>
      <c r="Z431" s="9"/>
      <c r="AA431" s="9"/>
      <c r="AB431" s="52"/>
      <c r="AC431" s="9"/>
      <c r="AD431" s="9"/>
      <c r="AE431" s="52"/>
      <c r="AF431" s="9"/>
      <c r="AG431" s="9"/>
      <c r="AH431" s="52"/>
      <c r="AI431" s="9"/>
      <c r="AJ431" s="9"/>
      <c r="AK431" s="52"/>
      <c r="AL431" s="9"/>
      <c r="AM431" s="9"/>
      <c r="AN431" s="52"/>
    </row>
    <row r="432" spans="1:40" ht="12.75" x14ac:dyDescent="0.35">
      <c r="A432" s="9"/>
      <c r="B432" s="9"/>
      <c r="C432" s="9"/>
      <c r="D432" s="9"/>
      <c r="E432" s="9"/>
      <c r="F432" s="9"/>
      <c r="G432" s="52"/>
      <c r="H432" s="9"/>
      <c r="I432" s="9"/>
      <c r="J432" s="52"/>
      <c r="K432" s="9"/>
      <c r="L432" s="9"/>
      <c r="M432" s="52"/>
      <c r="N432" s="9"/>
      <c r="O432" s="9"/>
      <c r="P432" s="52"/>
      <c r="Q432" s="9"/>
      <c r="R432" s="9"/>
      <c r="S432" s="52"/>
      <c r="T432" s="9"/>
      <c r="U432" s="9"/>
      <c r="V432" s="52"/>
      <c r="W432" s="9"/>
      <c r="X432" s="9"/>
      <c r="Y432" s="52"/>
      <c r="Z432" s="9"/>
      <c r="AA432" s="9"/>
      <c r="AB432" s="52"/>
      <c r="AC432" s="9"/>
      <c r="AD432" s="9"/>
      <c r="AE432" s="52"/>
      <c r="AF432" s="9"/>
      <c r="AG432" s="9"/>
      <c r="AH432" s="52"/>
      <c r="AI432" s="9"/>
      <c r="AJ432" s="9"/>
      <c r="AK432" s="52"/>
      <c r="AL432" s="9"/>
      <c r="AM432" s="9"/>
      <c r="AN432" s="52"/>
    </row>
    <row r="433" spans="1:40" ht="12.75" x14ac:dyDescent="0.35">
      <c r="A433" s="9"/>
      <c r="B433" s="9"/>
      <c r="C433" s="9"/>
      <c r="D433" s="9"/>
      <c r="E433" s="9"/>
      <c r="F433" s="9"/>
      <c r="G433" s="52"/>
      <c r="H433" s="9"/>
      <c r="I433" s="9"/>
      <c r="J433" s="52"/>
      <c r="K433" s="9"/>
      <c r="L433" s="9"/>
      <c r="M433" s="52"/>
      <c r="N433" s="9"/>
      <c r="O433" s="9"/>
      <c r="P433" s="52"/>
      <c r="Q433" s="9"/>
      <c r="R433" s="9"/>
      <c r="S433" s="52"/>
      <c r="T433" s="9"/>
      <c r="U433" s="9"/>
      <c r="V433" s="52"/>
      <c r="W433" s="9"/>
      <c r="X433" s="9"/>
      <c r="Y433" s="52"/>
      <c r="Z433" s="9"/>
      <c r="AA433" s="9"/>
      <c r="AB433" s="52"/>
      <c r="AC433" s="9"/>
      <c r="AD433" s="9"/>
      <c r="AE433" s="52"/>
      <c r="AF433" s="9"/>
      <c r="AG433" s="9"/>
      <c r="AH433" s="52"/>
      <c r="AI433" s="9"/>
      <c r="AJ433" s="9"/>
      <c r="AK433" s="52"/>
      <c r="AL433" s="9"/>
      <c r="AM433" s="9"/>
      <c r="AN433" s="52"/>
    </row>
    <row r="434" spans="1:40" ht="12.75" x14ac:dyDescent="0.35">
      <c r="A434" s="9"/>
      <c r="B434" s="9"/>
      <c r="C434" s="9"/>
      <c r="D434" s="9"/>
      <c r="E434" s="9"/>
      <c r="F434" s="9"/>
      <c r="G434" s="52"/>
      <c r="H434" s="9"/>
      <c r="I434" s="9"/>
      <c r="J434" s="52"/>
      <c r="K434" s="9"/>
      <c r="L434" s="9"/>
      <c r="M434" s="52"/>
      <c r="N434" s="9"/>
      <c r="O434" s="9"/>
      <c r="P434" s="52"/>
      <c r="Q434" s="9"/>
      <c r="R434" s="9"/>
      <c r="S434" s="52"/>
      <c r="T434" s="9"/>
      <c r="U434" s="9"/>
      <c r="V434" s="52"/>
      <c r="W434" s="9"/>
      <c r="X434" s="9"/>
      <c r="Y434" s="52"/>
      <c r="Z434" s="9"/>
      <c r="AA434" s="9"/>
      <c r="AB434" s="52"/>
      <c r="AC434" s="9"/>
      <c r="AD434" s="9"/>
      <c r="AE434" s="52"/>
      <c r="AF434" s="9"/>
      <c r="AG434" s="9"/>
      <c r="AH434" s="52"/>
      <c r="AI434" s="9"/>
      <c r="AJ434" s="9"/>
      <c r="AK434" s="52"/>
      <c r="AL434" s="9"/>
      <c r="AM434" s="9"/>
      <c r="AN434" s="52"/>
    </row>
    <row r="435" spans="1:40" ht="12.75" x14ac:dyDescent="0.35">
      <c r="A435" s="9"/>
      <c r="B435" s="9"/>
      <c r="C435" s="9"/>
      <c r="D435" s="9"/>
      <c r="E435" s="9"/>
      <c r="F435" s="9"/>
      <c r="G435" s="52"/>
      <c r="H435" s="9"/>
      <c r="I435" s="9"/>
      <c r="J435" s="52"/>
      <c r="K435" s="9"/>
      <c r="L435" s="9"/>
      <c r="M435" s="52"/>
      <c r="N435" s="9"/>
      <c r="O435" s="9"/>
      <c r="P435" s="52"/>
      <c r="Q435" s="9"/>
      <c r="R435" s="9"/>
      <c r="S435" s="52"/>
      <c r="T435" s="9"/>
      <c r="U435" s="9"/>
      <c r="V435" s="52"/>
      <c r="W435" s="9"/>
      <c r="X435" s="9"/>
      <c r="Y435" s="52"/>
      <c r="Z435" s="9"/>
      <c r="AA435" s="9"/>
      <c r="AB435" s="52"/>
      <c r="AC435" s="9"/>
      <c r="AD435" s="9"/>
      <c r="AE435" s="52"/>
      <c r="AF435" s="9"/>
      <c r="AG435" s="9"/>
      <c r="AH435" s="52"/>
      <c r="AI435" s="9"/>
      <c r="AJ435" s="9"/>
      <c r="AK435" s="52"/>
      <c r="AL435" s="9"/>
      <c r="AM435" s="9"/>
      <c r="AN435" s="52"/>
    </row>
    <row r="436" spans="1:40" ht="12.75" x14ac:dyDescent="0.35">
      <c r="A436" s="9"/>
      <c r="B436" s="9"/>
      <c r="C436" s="9"/>
      <c r="D436" s="9"/>
      <c r="E436" s="9"/>
      <c r="F436" s="9"/>
      <c r="G436" s="52"/>
      <c r="H436" s="9"/>
      <c r="I436" s="9"/>
      <c r="J436" s="52"/>
      <c r="K436" s="9"/>
      <c r="L436" s="9"/>
      <c r="M436" s="52"/>
      <c r="N436" s="9"/>
      <c r="O436" s="9"/>
      <c r="P436" s="52"/>
      <c r="Q436" s="9"/>
      <c r="R436" s="9"/>
      <c r="S436" s="52"/>
      <c r="T436" s="9"/>
      <c r="U436" s="9"/>
      <c r="V436" s="52"/>
      <c r="W436" s="9"/>
      <c r="X436" s="9"/>
      <c r="Y436" s="52"/>
      <c r="Z436" s="9"/>
      <c r="AA436" s="9"/>
      <c r="AB436" s="52"/>
      <c r="AC436" s="9"/>
      <c r="AD436" s="9"/>
      <c r="AE436" s="52"/>
      <c r="AF436" s="9"/>
      <c r="AG436" s="9"/>
      <c r="AH436" s="52"/>
      <c r="AI436" s="9"/>
      <c r="AJ436" s="9"/>
      <c r="AK436" s="52"/>
      <c r="AL436" s="9"/>
      <c r="AM436" s="9"/>
      <c r="AN436" s="52"/>
    </row>
    <row r="437" spans="1:40" ht="12.75" x14ac:dyDescent="0.35">
      <c r="A437" s="9"/>
      <c r="B437" s="9"/>
      <c r="C437" s="9"/>
      <c r="D437" s="9"/>
      <c r="E437" s="9"/>
      <c r="F437" s="9"/>
      <c r="G437" s="52"/>
      <c r="H437" s="9"/>
      <c r="I437" s="9"/>
      <c r="J437" s="52"/>
      <c r="K437" s="9"/>
      <c r="L437" s="9"/>
      <c r="M437" s="52"/>
      <c r="N437" s="9"/>
      <c r="O437" s="9"/>
      <c r="P437" s="52"/>
      <c r="Q437" s="9"/>
      <c r="R437" s="9"/>
      <c r="S437" s="52"/>
      <c r="T437" s="9"/>
      <c r="U437" s="9"/>
      <c r="V437" s="52"/>
      <c r="W437" s="9"/>
      <c r="X437" s="9"/>
      <c r="Y437" s="52"/>
      <c r="Z437" s="9"/>
      <c r="AA437" s="9"/>
      <c r="AB437" s="52"/>
      <c r="AC437" s="9"/>
      <c r="AD437" s="9"/>
      <c r="AE437" s="52"/>
      <c r="AF437" s="9"/>
      <c r="AG437" s="9"/>
      <c r="AH437" s="52"/>
      <c r="AI437" s="9"/>
      <c r="AJ437" s="9"/>
      <c r="AK437" s="52"/>
      <c r="AL437" s="9"/>
      <c r="AM437" s="9"/>
      <c r="AN437" s="52"/>
    </row>
    <row r="438" spans="1:40" ht="12.75" x14ac:dyDescent="0.35">
      <c r="A438" s="9"/>
      <c r="B438" s="9"/>
      <c r="C438" s="9"/>
      <c r="D438" s="9"/>
      <c r="E438" s="9"/>
      <c r="F438" s="9"/>
      <c r="G438" s="52"/>
      <c r="H438" s="9"/>
      <c r="I438" s="9"/>
      <c r="J438" s="52"/>
      <c r="K438" s="9"/>
      <c r="L438" s="9"/>
      <c r="M438" s="52"/>
      <c r="N438" s="9"/>
      <c r="O438" s="9"/>
      <c r="P438" s="52"/>
      <c r="Q438" s="9"/>
      <c r="R438" s="9"/>
      <c r="S438" s="52"/>
      <c r="T438" s="9"/>
      <c r="U438" s="9"/>
      <c r="V438" s="52"/>
      <c r="W438" s="9"/>
      <c r="X438" s="9"/>
      <c r="Y438" s="52"/>
      <c r="Z438" s="9"/>
      <c r="AA438" s="9"/>
      <c r="AB438" s="52"/>
      <c r="AC438" s="9"/>
      <c r="AD438" s="9"/>
      <c r="AE438" s="52"/>
      <c r="AF438" s="9"/>
      <c r="AG438" s="9"/>
      <c r="AH438" s="52"/>
      <c r="AI438" s="9"/>
      <c r="AJ438" s="9"/>
      <c r="AK438" s="52"/>
      <c r="AL438" s="9"/>
      <c r="AM438" s="9"/>
      <c r="AN438" s="52"/>
    </row>
    <row r="439" spans="1:40" ht="12.75" x14ac:dyDescent="0.35">
      <c r="A439" s="9"/>
      <c r="B439" s="9"/>
      <c r="C439" s="9"/>
      <c r="D439" s="9"/>
      <c r="E439" s="9"/>
      <c r="F439" s="9"/>
      <c r="G439" s="52"/>
      <c r="H439" s="9"/>
      <c r="I439" s="9"/>
      <c r="J439" s="52"/>
      <c r="K439" s="9"/>
      <c r="L439" s="9"/>
      <c r="M439" s="52"/>
      <c r="N439" s="9"/>
      <c r="O439" s="9"/>
      <c r="P439" s="52"/>
      <c r="Q439" s="9"/>
      <c r="R439" s="9"/>
      <c r="S439" s="52"/>
      <c r="T439" s="9"/>
      <c r="U439" s="9"/>
      <c r="V439" s="52"/>
      <c r="W439" s="9"/>
      <c r="X439" s="9"/>
      <c r="Y439" s="52"/>
      <c r="Z439" s="9"/>
      <c r="AA439" s="9"/>
      <c r="AB439" s="52"/>
      <c r="AC439" s="9"/>
      <c r="AD439" s="9"/>
      <c r="AE439" s="52"/>
      <c r="AF439" s="9"/>
      <c r="AG439" s="9"/>
      <c r="AH439" s="52"/>
      <c r="AI439" s="9"/>
      <c r="AJ439" s="9"/>
      <c r="AK439" s="52"/>
      <c r="AL439" s="9"/>
      <c r="AM439" s="9"/>
      <c r="AN439" s="52"/>
    </row>
    <row r="440" spans="1:40" ht="12.75" x14ac:dyDescent="0.35">
      <c r="A440" s="9"/>
      <c r="B440" s="9"/>
      <c r="C440" s="9"/>
      <c r="D440" s="9"/>
      <c r="E440" s="9"/>
      <c r="F440" s="9"/>
      <c r="G440" s="52"/>
      <c r="H440" s="9"/>
      <c r="I440" s="9"/>
      <c r="J440" s="52"/>
      <c r="K440" s="9"/>
      <c r="L440" s="9"/>
      <c r="M440" s="52"/>
      <c r="N440" s="9"/>
      <c r="O440" s="9"/>
      <c r="P440" s="52"/>
      <c r="Q440" s="9"/>
      <c r="R440" s="9"/>
      <c r="S440" s="52"/>
      <c r="T440" s="9"/>
      <c r="U440" s="9"/>
      <c r="V440" s="52"/>
      <c r="W440" s="9"/>
      <c r="X440" s="9"/>
      <c r="Y440" s="52"/>
      <c r="Z440" s="9"/>
      <c r="AA440" s="9"/>
      <c r="AB440" s="52"/>
      <c r="AC440" s="9"/>
      <c r="AD440" s="9"/>
      <c r="AE440" s="52"/>
      <c r="AF440" s="9"/>
      <c r="AG440" s="9"/>
      <c r="AH440" s="52"/>
      <c r="AI440" s="9"/>
      <c r="AJ440" s="9"/>
      <c r="AK440" s="52"/>
      <c r="AL440" s="9"/>
      <c r="AM440" s="9"/>
      <c r="AN440" s="52"/>
    </row>
    <row r="441" spans="1:40" ht="12.75" x14ac:dyDescent="0.35">
      <c r="A441" s="9"/>
      <c r="B441" s="9"/>
      <c r="C441" s="9"/>
      <c r="D441" s="9"/>
      <c r="E441" s="9"/>
      <c r="F441" s="9"/>
      <c r="G441" s="52"/>
      <c r="H441" s="9"/>
      <c r="I441" s="9"/>
      <c r="J441" s="52"/>
      <c r="K441" s="9"/>
      <c r="L441" s="9"/>
      <c r="M441" s="52"/>
      <c r="N441" s="9"/>
      <c r="O441" s="9"/>
      <c r="P441" s="52"/>
      <c r="Q441" s="9"/>
      <c r="R441" s="9"/>
      <c r="S441" s="52"/>
      <c r="T441" s="9"/>
      <c r="U441" s="9"/>
      <c r="V441" s="52"/>
      <c r="W441" s="9"/>
      <c r="X441" s="9"/>
      <c r="Y441" s="52"/>
      <c r="Z441" s="9"/>
      <c r="AA441" s="9"/>
      <c r="AB441" s="52"/>
      <c r="AC441" s="9"/>
      <c r="AD441" s="9"/>
      <c r="AE441" s="52"/>
      <c r="AF441" s="9"/>
      <c r="AG441" s="9"/>
      <c r="AH441" s="52"/>
      <c r="AI441" s="9"/>
      <c r="AJ441" s="9"/>
      <c r="AK441" s="52"/>
      <c r="AL441" s="9"/>
      <c r="AM441" s="9"/>
      <c r="AN441" s="52"/>
    </row>
    <row r="442" spans="1:40" ht="12.75" x14ac:dyDescent="0.35">
      <c r="A442" s="9"/>
      <c r="B442" s="9"/>
      <c r="C442" s="9"/>
      <c r="D442" s="9"/>
      <c r="E442" s="9"/>
      <c r="F442" s="9"/>
      <c r="G442" s="52"/>
      <c r="H442" s="9"/>
      <c r="I442" s="9"/>
      <c r="J442" s="52"/>
      <c r="K442" s="9"/>
      <c r="L442" s="9"/>
      <c r="M442" s="52"/>
      <c r="N442" s="9"/>
      <c r="O442" s="9"/>
      <c r="P442" s="52"/>
      <c r="Q442" s="9"/>
      <c r="R442" s="9"/>
      <c r="S442" s="52"/>
      <c r="T442" s="9"/>
      <c r="U442" s="9"/>
      <c r="V442" s="52"/>
      <c r="W442" s="9"/>
      <c r="X442" s="9"/>
      <c r="Y442" s="52"/>
      <c r="Z442" s="9"/>
      <c r="AA442" s="9"/>
      <c r="AB442" s="52"/>
      <c r="AC442" s="9"/>
      <c r="AD442" s="9"/>
      <c r="AE442" s="52"/>
      <c r="AF442" s="9"/>
      <c r="AG442" s="9"/>
      <c r="AH442" s="52"/>
      <c r="AI442" s="9"/>
      <c r="AJ442" s="9"/>
      <c r="AK442" s="52"/>
      <c r="AL442" s="9"/>
      <c r="AM442" s="9"/>
      <c r="AN442" s="52"/>
    </row>
    <row r="443" spans="1:40" ht="12.75" x14ac:dyDescent="0.35">
      <c r="A443" s="9"/>
      <c r="B443" s="9"/>
      <c r="C443" s="9"/>
      <c r="D443" s="9"/>
      <c r="E443" s="9"/>
      <c r="F443" s="9"/>
      <c r="G443" s="52"/>
      <c r="H443" s="9"/>
      <c r="I443" s="9"/>
      <c r="J443" s="52"/>
      <c r="K443" s="9"/>
      <c r="L443" s="9"/>
      <c r="M443" s="52"/>
      <c r="N443" s="9"/>
      <c r="O443" s="9"/>
      <c r="P443" s="52"/>
      <c r="Q443" s="9"/>
      <c r="R443" s="9"/>
      <c r="S443" s="52"/>
      <c r="T443" s="9"/>
      <c r="U443" s="9"/>
      <c r="V443" s="52"/>
      <c r="W443" s="9"/>
      <c r="X443" s="9"/>
      <c r="Y443" s="52"/>
      <c r="Z443" s="9"/>
      <c r="AA443" s="9"/>
      <c r="AB443" s="52"/>
      <c r="AC443" s="9"/>
      <c r="AD443" s="9"/>
      <c r="AE443" s="52"/>
      <c r="AF443" s="9"/>
      <c r="AG443" s="9"/>
      <c r="AH443" s="52"/>
      <c r="AI443" s="9"/>
      <c r="AJ443" s="9"/>
      <c r="AK443" s="52"/>
      <c r="AL443" s="9"/>
      <c r="AM443" s="9"/>
      <c r="AN443" s="52"/>
    </row>
    <row r="444" spans="1:40" ht="12.75" x14ac:dyDescent="0.35">
      <c r="A444" s="9"/>
      <c r="B444" s="9"/>
      <c r="C444" s="9"/>
      <c r="D444" s="9"/>
      <c r="E444" s="9"/>
      <c r="F444" s="9"/>
      <c r="G444" s="52"/>
      <c r="H444" s="9"/>
      <c r="I444" s="9"/>
      <c r="J444" s="52"/>
      <c r="K444" s="9"/>
      <c r="L444" s="9"/>
      <c r="M444" s="52"/>
      <c r="N444" s="9"/>
      <c r="O444" s="9"/>
      <c r="P444" s="52"/>
      <c r="Q444" s="9"/>
      <c r="R444" s="9"/>
      <c r="S444" s="52"/>
      <c r="T444" s="9"/>
      <c r="U444" s="9"/>
      <c r="V444" s="52"/>
      <c r="W444" s="9"/>
      <c r="X444" s="9"/>
      <c r="Y444" s="52"/>
      <c r="Z444" s="9"/>
      <c r="AA444" s="9"/>
      <c r="AB444" s="52"/>
      <c r="AC444" s="9"/>
      <c r="AD444" s="9"/>
      <c r="AE444" s="52"/>
      <c r="AF444" s="9"/>
      <c r="AG444" s="9"/>
      <c r="AH444" s="52"/>
      <c r="AI444" s="9"/>
      <c r="AJ444" s="9"/>
      <c r="AK444" s="52"/>
      <c r="AL444" s="9"/>
      <c r="AM444" s="9"/>
      <c r="AN444" s="52"/>
    </row>
    <row r="445" spans="1:40" ht="12.75" x14ac:dyDescent="0.35">
      <c r="A445" s="9"/>
      <c r="B445" s="9"/>
      <c r="C445" s="9"/>
      <c r="D445" s="9"/>
      <c r="E445" s="9"/>
      <c r="F445" s="9"/>
      <c r="G445" s="52"/>
      <c r="H445" s="9"/>
      <c r="I445" s="9"/>
      <c r="J445" s="52"/>
      <c r="K445" s="9"/>
      <c r="L445" s="9"/>
      <c r="M445" s="52"/>
      <c r="N445" s="9"/>
      <c r="O445" s="9"/>
      <c r="P445" s="52"/>
      <c r="Q445" s="9"/>
      <c r="R445" s="9"/>
      <c r="S445" s="52"/>
      <c r="T445" s="9"/>
      <c r="U445" s="9"/>
      <c r="V445" s="52"/>
      <c r="W445" s="9"/>
      <c r="X445" s="9"/>
      <c r="Y445" s="52"/>
      <c r="Z445" s="9"/>
      <c r="AA445" s="9"/>
      <c r="AB445" s="52"/>
      <c r="AC445" s="9"/>
      <c r="AD445" s="9"/>
      <c r="AE445" s="52"/>
      <c r="AF445" s="9"/>
      <c r="AG445" s="9"/>
      <c r="AH445" s="52"/>
      <c r="AI445" s="9"/>
      <c r="AJ445" s="9"/>
      <c r="AK445" s="52"/>
      <c r="AL445" s="9"/>
      <c r="AM445" s="9"/>
      <c r="AN445" s="52"/>
    </row>
    <row r="446" spans="1:40" ht="12.75" x14ac:dyDescent="0.35">
      <c r="A446" s="9"/>
      <c r="B446" s="9"/>
      <c r="C446" s="9"/>
      <c r="D446" s="9"/>
      <c r="E446" s="9"/>
      <c r="F446" s="9"/>
      <c r="G446" s="52"/>
      <c r="H446" s="9"/>
      <c r="I446" s="9"/>
      <c r="J446" s="52"/>
      <c r="K446" s="9"/>
      <c r="L446" s="9"/>
      <c r="M446" s="52"/>
      <c r="N446" s="9"/>
      <c r="O446" s="9"/>
      <c r="P446" s="52"/>
      <c r="Q446" s="9"/>
      <c r="R446" s="9"/>
      <c r="S446" s="52"/>
      <c r="T446" s="9"/>
      <c r="U446" s="9"/>
      <c r="V446" s="52"/>
      <c r="W446" s="9"/>
      <c r="X446" s="9"/>
      <c r="Y446" s="52"/>
      <c r="Z446" s="9"/>
      <c r="AA446" s="9"/>
      <c r="AB446" s="52"/>
      <c r="AC446" s="9"/>
      <c r="AD446" s="9"/>
      <c r="AE446" s="52"/>
      <c r="AF446" s="9"/>
      <c r="AG446" s="9"/>
      <c r="AH446" s="52"/>
      <c r="AI446" s="9"/>
      <c r="AJ446" s="9"/>
      <c r="AK446" s="52"/>
      <c r="AL446" s="9"/>
      <c r="AM446" s="9"/>
      <c r="AN446" s="52"/>
    </row>
    <row r="447" spans="1:40" ht="12.75" x14ac:dyDescent="0.35">
      <c r="A447" s="9"/>
      <c r="B447" s="9"/>
      <c r="C447" s="9"/>
      <c r="D447" s="9"/>
      <c r="E447" s="9"/>
      <c r="F447" s="9"/>
      <c r="G447" s="52"/>
      <c r="H447" s="9"/>
      <c r="I447" s="9"/>
      <c r="J447" s="52"/>
      <c r="K447" s="9"/>
      <c r="L447" s="9"/>
      <c r="M447" s="52"/>
      <c r="N447" s="9"/>
      <c r="O447" s="9"/>
      <c r="P447" s="52"/>
      <c r="Q447" s="9"/>
      <c r="R447" s="9"/>
      <c r="S447" s="52"/>
      <c r="T447" s="9"/>
      <c r="U447" s="9"/>
      <c r="V447" s="52"/>
      <c r="W447" s="9"/>
      <c r="X447" s="9"/>
      <c r="Y447" s="52"/>
      <c r="Z447" s="9"/>
      <c r="AA447" s="9"/>
      <c r="AB447" s="52"/>
      <c r="AC447" s="9"/>
      <c r="AD447" s="9"/>
      <c r="AE447" s="52"/>
      <c r="AF447" s="9"/>
      <c r="AG447" s="9"/>
      <c r="AH447" s="52"/>
      <c r="AI447" s="9"/>
      <c r="AJ447" s="9"/>
      <c r="AK447" s="52"/>
      <c r="AL447" s="9"/>
      <c r="AM447" s="9"/>
      <c r="AN447" s="52"/>
    </row>
    <row r="448" spans="1:40" ht="12.75" x14ac:dyDescent="0.35">
      <c r="A448" s="9"/>
      <c r="B448" s="9"/>
      <c r="C448" s="9"/>
      <c r="D448" s="9"/>
      <c r="E448" s="9"/>
      <c r="F448" s="9"/>
      <c r="G448" s="52"/>
      <c r="H448" s="9"/>
      <c r="I448" s="9"/>
      <c r="J448" s="52"/>
      <c r="K448" s="9"/>
      <c r="L448" s="9"/>
      <c r="M448" s="52"/>
      <c r="N448" s="9"/>
      <c r="O448" s="9"/>
      <c r="P448" s="52"/>
      <c r="Q448" s="9"/>
      <c r="R448" s="9"/>
      <c r="S448" s="52"/>
      <c r="T448" s="9"/>
      <c r="U448" s="9"/>
      <c r="V448" s="52"/>
      <c r="W448" s="9"/>
      <c r="X448" s="9"/>
      <c r="Y448" s="52"/>
      <c r="Z448" s="9"/>
      <c r="AA448" s="9"/>
      <c r="AB448" s="52"/>
      <c r="AC448" s="9"/>
      <c r="AD448" s="9"/>
      <c r="AE448" s="52"/>
      <c r="AF448" s="9"/>
      <c r="AG448" s="9"/>
      <c r="AH448" s="52"/>
      <c r="AI448" s="9"/>
      <c r="AJ448" s="9"/>
      <c r="AK448" s="52"/>
      <c r="AL448" s="9"/>
      <c r="AM448" s="9"/>
      <c r="AN448" s="52"/>
    </row>
    <row r="449" spans="1:40" ht="12.75" x14ac:dyDescent="0.35">
      <c r="A449" s="9"/>
      <c r="B449" s="9"/>
      <c r="C449" s="9"/>
      <c r="D449" s="9"/>
      <c r="E449" s="9"/>
      <c r="F449" s="9"/>
      <c r="G449" s="52"/>
      <c r="H449" s="9"/>
      <c r="I449" s="9"/>
      <c r="J449" s="52"/>
      <c r="K449" s="9"/>
      <c r="L449" s="9"/>
      <c r="M449" s="52"/>
      <c r="N449" s="9"/>
      <c r="O449" s="9"/>
      <c r="P449" s="52"/>
      <c r="Q449" s="9"/>
      <c r="R449" s="9"/>
      <c r="S449" s="52"/>
      <c r="T449" s="9"/>
      <c r="U449" s="9"/>
      <c r="V449" s="52"/>
      <c r="W449" s="9"/>
      <c r="X449" s="9"/>
      <c r="Y449" s="52"/>
      <c r="Z449" s="9"/>
      <c r="AA449" s="9"/>
      <c r="AB449" s="52"/>
      <c r="AC449" s="9"/>
      <c r="AD449" s="9"/>
      <c r="AE449" s="52"/>
      <c r="AF449" s="9"/>
      <c r="AG449" s="9"/>
      <c r="AH449" s="52"/>
      <c r="AI449" s="9"/>
      <c r="AJ449" s="9"/>
      <c r="AK449" s="52"/>
      <c r="AL449" s="9"/>
      <c r="AM449" s="9"/>
      <c r="AN449" s="52"/>
    </row>
    <row r="450" spans="1:40" ht="12.75" x14ac:dyDescent="0.35">
      <c r="A450" s="9"/>
      <c r="B450" s="9"/>
      <c r="C450" s="9"/>
      <c r="D450" s="9"/>
      <c r="E450" s="9"/>
      <c r="F450" s="9"/>
      <c r="G450" s="52"/>
      <c r="H450" s="9"/>
      <c r="I450" s="9"/>
      <c r="J450" s="52"/>
      <c r="K450" s="9"/>
      <c r="L450" s="9"/>
      <c r="M450" s="52"/>
      <c r="N450" s="9"/>
      <c r="O450" s="9"/>
      <c r="P450" s="52"/>
      <c r="Q450" s="9"/>
      <c r="R450" s="9"/>
      <c r="S450" s="52"/>
      <c r="T450" s="9"/>
      <c r="U450" s="9"/>
      <c r="V450" s="52"/>
      <c r="W450" s="9"/>
      <c r="X450" s="9"/>
      <c r="Y450" s="52"/>
      <c r="Z450" s="9"/>
      <c r="AA450" s="9"/>
      <c r="AB450" s="52"/>
      <c r="AC450" s="9"/>
      <c r="AD450" s="9"/>
      <c r="AE450" s="52"/>
      <c r="AF450" s="9"/>
      <c r="AG450" s="9"/>
      <c r="AH450" s="52"/>
      <c r="AI450" s="9"/>
      <c r="AJ450" s="9"/>
      <c r="AK450" s="52"/>
      <c r="AL450" s="9"/>
      <c r="AM450" s="9"/>
      <c r="AN450" s="52"/>
    </row>
    <row r="451" spans="1:40" ht="12.75" x14ac:dyDescent="0.35">
      <c r="A451" s="9"/>
      <c r="B451" s="9"/>
      <c r="C451" s="9"/>
      <c r="D451" s="9"/>
      <c r="E451" s="9"/>
      <c r="F451" s="9"/>
      <c r="G451" s="52"/>
      <c r="H451" s="9"/>
      <c r="I451" s="9"/>
      <c r="J451" s="52"/>
      <c r="K451" s="9"/>
      <c r="L451" s="9"/>
      <c r="M451" s="52"/>
      <c r="N451" s="9"/>
      <c r="O451" s="9"/>
      <c r="P451" s="52"/>
      <c r="Q451" s="9"/>
      <c r="R451" s="9"/>
      <c r="S451" s="52"/>
      <c r="T451" s="9"/>
      <c r="U451" s="9"/>
      <c r="V451" s="52"/>
      <c r="W451" s="9"/>
      <c r="X451" s="9"/>
      <c r="Y451" s="52"/>
      <c r="Z451" s="9"/>
      <c r="AA451" s="9"/>
      <c r="AB451" s="52"/>
      <c r="AC451" s="9"/>
      <c r="AD451" s="9"/>
      <c r="AE451" s="52"/>
      <c r="AF451" s="9"/>
      <c r="AG451" s="9"/>
      <c r="AH451" s="52"/>
      <c r="AI451" s="9"/>
      <c r="AJ451" s="9"/>
      <c r="AK451" s="52"/>
      <c r="AL451" s="9"/>
      <c r="AM451" s="9"/>
      <c r="AN451" s="52"/>
    </row>
    <row r="452" spans="1:40" ht="12.75" x14ac:dyDescent="0.35">
      <c r="A452" s="9"/>
      <c r="B452" s="9"/>
      <c r="C452" s="9"/>
      <c r="D452" s="9"/>
      <c r="E452" s="9"/>
      <c r="F452" s="9"/>
      <c r="G452" s="52"/>
      <c r="H452" s="9"/>
      <c r="I452" s="9"/>
      <c r="J452" s="52"/>
      <c r="K452" s="9"/>
      <c r="L452" s="9"/>
      <c r="M452" s="52"/>
      <c r="N452" s="9"/>
      <c r="O452" s="9"/>
      <c r="P452" s="52"/>
      <c r="Q452" s="9"/>
      <c r="R452" s="9"/>
      <c r="S452" s="52"/>
      <c r="T452" s="9"/>
      <c r="U452" s="9"/>
      <c r="V452" s="52"/>
      <c r="W452" s="9"/>
      <c r="X452" s="9"/>
      <c r="Y452" s="52"/>
      <c r="Z452" s="9"/>
      <c r="AA452" s="9"/>
      <c r="AB452" s="52"/>
      <c r="AC452" s="9"/>
      <c r="AD452" s="9"/>
      <c r="AE452" s="52"/>
      <c r="AF452" s="9"/>
      <c r="AG452" s="9"/>
      <c r="AH452" s="52"/>
      <c r="AI452" s="9"/>
      <c r="AJ452" s="9"/>
      <c r="AK452" s="52"/>
      <c r="AL452" s="9"/>
      <c r="AM452" s="9"/>
      <c r="AN452" s="52"/>
    </row>
    <row r="453" spans="1:40" ht="12.75" x14ac:dyDescent="0.35">
      <c r="A453" s="9"/>
      <c r="B453" s="9"/>
      <c r="C453" s="9"/>
      <c r="D453" s="9"/>
      <c r="E453" s="9"/>
      <c r="F453" s="9"/>
      <c r="G453" s="52"/>
      <c r="H453" s="9"/>
      <c r="I453" s="9"/>
      <c r="J453" s="52"/>
      <c r="K453" s="9"/>
      <c r="L453" s="9"/>
      <c r="M453" s="52"/>
      <c r="N453" s="9"/>
      <c r="O453" s="9"/>
      <c r="P453" s="52"/>
      <c r="Q453" s="9"/>
      <c r="R453" s="9"/>
      <c r="S453" s="52"/>
      <c r="T453" s="9"/>
      <c r="U453" s="9"/>
      <c r="V453" s="52"/>
      <c r="W453" s="9"/>
      <c r="X453" s="9"/>
      <c r="Y453" s="52"/>
      <c r="Z453" s="9"/>
      <c r="AA453" s="9"/>
      <c r="AB453" s="52"/>
      <c r="AC453" s="9"/>
      <c r="AD453" s="9"/>
      <c r="AE453" s="52"/>
      <c r="AF453" s="9"/>
      <c r="AG453" s="9"/>
      <c r="AH453" s="52"/>
      <c r="AI453" s="9"/>
      <c r="AJ453" s="9"/>
      <c r="AK453" s="52"/>
      <c r="AL453" s="9"/>
      <c r="AM453" s="9"/>
      <c r="AN453" s="52"/>
    </row>
    <row r="454" spans="1:40" ht="12.75" x14ac:dyDescent="0.35">
      <c r="A454" s="9"/>
      <c r="B454" s="9"/>
      <c r="C454" s="9"/>
      <c r="D454" s="9"/>
      <c r="E454" s="9"/>
      <c r="F454" s="9"/>
      <c r="G454" s="52"/>
      <c r="H454" s="9"/>
      <c r="I454" s="9"/>
      <c r="J454" s="52"/>
      <c r="K454" s="9"/>
      <c r="L454" s="9"/>
      <c r="M454" s="52"/>
      <c r="N454" s="9"/>
      <c r="O454" s="9"/>
      <c r="P454" s="52"/>
      <c r="Q454" s="9"/>
      <c r="R454" s="9"/>
      <c r="S454" s="52"/>
      <c r="T454" s="9"/>
      <c r="U454" s="9"/>
      <c r="V454" s="52"/>
      <c r="W454" s="9"/>
      <c r="X454" s="9"/>
      <c r="Y454" s="52"/>
      <c r="Z454" s="9"/>
      <c r="AA454" s="9"/>
      <c r="AB454" s="52"/>
      <c r="AC454" s="9"/>
      <c r="AD454" s="9"/>
      <c r="AE454" s="52"/>
      <c r="AF454" s="9"/>
      <c r="AG454" s="9"/>
      <c r="AH454" s="52"/>
      <c r="AI454" s="9"/>
      <c r="AJ454" s="9"/>
      <c r="AK454" s="52"/>
      <c r="AL454" s="9"/>
      <c r="AM454" s="9"/>
      <c r="AN454" s="52"/>
    </row>
    <row r="455" spans="1:40" ht="12.75" x14ac:dyDescent="0.35">
      <c r="A455" s="9"/>
      <c r="B455" s="9"/>
      <c r="C455" s="9"/>
      <c r="D455" s="9"/>
      <c r="E455" s="9"/>
      <c r="F455" s="9"/>
      <c r="G455" s="52"/>
      <c r="H455" s="9"/>
      <c r="I455" s="9"/>
      <c r="J455" s="52"/>
      <c r="K455" s="9"/>
      <c r="L455" s="9"/>
      <c r="M455" s="52"/>
      <c r="N455" s="9"/>
      <c r="O455" s="9"/>
      <c r="P455" s="52"/>
      <c r="Q455" s="9"/>
      <c r="R455" s="9"/>
      <c r="S455" s="52"/>
      <c r="T455" s="9"/>
      <c r="U455" s="9"/>
      <c r="V455" s="52"/>
      <c r="W455" s="9"/>
      <c r="X455" s="9"/>
      <c r="Y455" s="52"/>
      <c r="Z455" s="9"/>
      <c r="AA455" s="9"/>
      <c r="AB455" s="52"/>
      <c r="AC455" s="9"/>
      <c r="AD455" s="9"/>
      <c r="AE455" s="52"/>
      <c r="AF455" s="9"/>
      <c r="AG455" s="9"/>
      <c r="AH455" s="52"/>
      <c r="AI455" s="9"/>
      <c r="AJ455" s="9"/>
      <c r="AK455" s="52"/>
      <c r="AL455" s="9"/>
      <c r="AM455" s="9"/>
      <c r="AN455" s="52"/>
    </row>
    <row r="456" spans="1:40" ht="12.75" x14ac:dyDescent="0.35">
      <c r="A456" s="9"/>
      <c r="B456" s="9"/>
      <c r="C456" s="9"/>
      <c r="D456" s="9"/>
      <c r="E456" s="9"/>
      <c r="F456" s="9"/>
      <c r="G456" s="52"/>
      <c r="H456" s="9"/>
      <c r="I456" s="9"/>
      <c r="J456" s="52"/>
      <c r="K456" s="9"/>
      <c r="L456" s="9"/>
      <c r="M456" s="52"/>
      <c r="N456" s="9"/>
      <c r="O456" s="9"/>
      <c r="P456" s="52"/>
      <c r="Q456" s="9"/>
      <c r="R456" s="9"/>
      <c r="S456" s="52"/>
      <c r="T456" s="9"/>
      <c r="U456" s="9"/>
      <c r="V456" s="52"/>
      <c r="W456" s="9"/>
      <c r="X456" s="9"/>
      <c r="Y456" s="52"/>
      <c r="Z456" s="9"/>
      <c r="AA456" s="9"/>
      <c r="AB456" s="52"/>
      <c r="AC456" s="9"/>
      <c r="AD456" s="9"/>
      <c r="AE456" s="52"/>
      <c r="AF456" s="9"/>
      <c r="AG456" s="9"/>
      <c r="AH456" s="52"/>
      <c r="AI456" s="9"/>
      <c r="AJ456" s="9"/>
      <c r="AK456" s="52"/>
      <c r="AL456" s="9"/>
      <c r="AM456" s="9"/>
      <c r="AN456" s="52"/>
    </row>
    <row r="457" spans="1:40" ht="12.75" x14ac:dyDescent="0.35">
      <c r="A457" s="9"/>
      <c r="B457" s="9"/>
      <c r="C457" s="9"/>
      <c r="D457" s="9"/>
      <c r="E457" s="9"/>
      <c r="F457" s="9"/>
      <c r="G457" s="52"/>
      <c r="H457" s="9"/>
      <c r="I457" s="9"/>
      <c r="J457" s="52"/>
      <c r="K457" s="9"/>
      <c r="L457" s="9"/>
      <c r="M457" s="52"/>
      <c r="N457" s="9"/>
      <c r="O457" s="9"/>
      <c r="P457" s="52"/>
      <c r="Q457" s="9"/>
      <c r="R457" s="9"/>
      <c r="S457" s="52"/>
      <c r="T457" s="9"/>
      <c r="U457" s="9"/>
      <c r="V457" s="52"/>
      <c r="W457" s="9"/>
      <c r="X457" s="9"/>
      <c r="Y457" s="52"/>
      <c r="Z457" s="9"/>
      <c r="AA457" s="9"/>
      <c r="AB457" s="52"/>
      <c r="AC457" s="9"/>
      <c r="AD457" s="9"/>
      <c r="AE457" s="52"/>
      <c r="AF457" s="9"/>
      <c r="AG457" s="9"/>
      <c r="AH457" s="52"/>
      <c r="AI457" s="9"/>
      <c r="AJ457" s="9"/>
      <c r="AK457" s="52"/>
      <c r="AL457" s="9"/>
      <c r="AM457" s="9"/>
      <c r="AN457" s="52"/>
    </row>
    <row r="458" spans="1:40" ht="12.75" x14ac:dyDescent="0.35">
      <c r="A458" s="9"/>
      <c r="B458" s="9"/>
      <c r="C458" s="9"/>
      <c r="D458" s="9"/>
      <c r="E458" s="9"/>
      <c r="F458" s="9"/>
      <c r="G458" s="52"/>
      <c r="H458" s="9"/>
      <c r="I458" s="9"/>
      <c r="J458" s="52"/>
      <c r="K458" s="9"/>
      <c r="L458" s="9"/>
      <c r="M458" s="52"/>
      <c r="N458" s="9"/>
      <c r="O458" s="9"/>
      <c r="P458" s="52"/>
      <c r="Q458" s="9"/>
      <c r="R458" s="9"/>
      <c r="S458" s="52"/>
      <c r="T458" s="9"/>
      <c r="U458" s="9"/>
      <c r="V458" s="52"/>
      <c r="W458" s="9"/>
      <c r="X458" s="9"/>
      <c r="Y458" s="52"/>
      <c r="Z458" s="9"/>
      <c r="AA458" s="9"/>
      <c r="AB458" s="52"/>
      <c r="AC458" s="9"/>
      <c r="AD458" s="9"/>
      <c r="AE458" s="52"/>
      <c r="AF458" s="9"/>
      <c r="AG458" s="9"/>
      <c r="AH458" s="52"/>
      <c r="AI458" s="9"/>
      <c r="AJ458" s="9"/>
      <c r="AK458" s="52"/>
      <c r="AL458" s="9"/>
      <c r="AM458" s="9"/>
      <c r="AN458" s="52"/>
    </row>
    <row r="459" spans="1:40" ht="12.75" x14ac:dyDescent="0.35">
      <c r="A459" s="9"/>
      <c r="B459" s="9"/>
      <c r="C459" s="9"/>
      <c r="D459" s="9"/>
      <c r="E459" s="9"/>
      <c r="F459" s="9"/>
      <c r="G459" s="52"/>
      <c r="H459" s="9"/>
      <c r="I459" s="9"/>
      <c r="J459" s="52"/>
      <c r="K459" s="9"/>
      <c r="L459" s="9"/>
      <c r="M459" s="52"/>
      <c r="N459" s="9"/>
      <c r="O459" s="9"/>
      <c r="P459" s="52"/>
      <c r="Q459" s="9"/>
      <c r="R459" s="9"/>
      <c r="S459" s="52"/>
      <c r="T459" s="9"/>
      <c r="U459" s="9"/>
      <c r="V459" s="52"/>
      <c r="W459" s="9"/>
      <c r="X459" s="9"/>
      <c r="Y459" s="52"/>
      <c r="Z459" s="9"/>
      <c r="AA459" s="9"/>
      <c r="AB459" s="52"/>
      <c r="AC459" s="9"/>
      <c r="AD459" s="9"/>
      <c r="AE459" s="52"/>
      <c r="AF459" s="9"/>
      <c r="AG459" s="9"/>
      <c r="AH459" s="52"/>
      <c r="AI459" s="9"/>
      <c r="AJ459" s="9"/>
      <c r="AK459" s="52"/>
      <c r="AL459" s="9"/>
      <c r="AM459" s="9"/>
      <c r="AN459" s="52"/>
    </row>
    <row r="460" spans="1:40" ht="12.75" x14ac:dyDescent="0.35">
      <c r="A460" s="9"/>
      <c r="B460" s="9"/>
      <c r="C460" s="9"/>
      <c r="D460" s="9"/>
      <c r="E460" s="9"/>
      <c r="F460" s="9"/>
      <c r="G460" s="52"/>
      <c r="H460" s="9"/>
      <c r="I460" s="9"/>
      <c r="J460" s="52"/>
      <c r="K460" s="9"/>
      <c r="L460" s="9"/>
      <c r="M460" s="52"/>
      <c r="N460" s="9"/>
      <c r="O460" s="9"/>
      <c r="P460" s="52"/>
      <c r="Q460" s="9"/>
      <c r="R460" s="9"/>
      <c r="S460" s="52"/>
      <c r="T460" s="9"/>
      <c r="U460" s="9"/>
      <c r="V460" s="52"/>
      <c r="W460" s="9"/>
      <c r="X460" s="9"/>
      <c r="Y460" s="52"/>
      <c r="Z460" s="9"/>
      <c r="AA460" s="9"/>
      <c r="AB460" s="52"/>
      <c r="AC460" s="9"/>
      <c r="AD460" s="9"/>
      <c r="AE460" s="52"/>
      <c r="AF460" s="9"/>
      <c r="AG460" s="9"/>
      <c r="AH460" s="52"/>
      <c r="AI460" s="9"/>
      <c r="AJ460" s="9"/>
      <c r="AK460" s="52"/>
      <c r="AL460" s="9"/>
      <c r="AM460" s="9"/>
      <c r="AN460" s="52"/>
    </row>
    <row r="461" spans="1:40" ht="12.75" x14ac:dyDescent="0.35">
      <c r="A461" s="9"/>
      <c r="B461" s="9"/>
      <c r="C461" s="9"/>
      <c r="D461" s="9"/>
      <c r="E461" s="9"/>
      <c r="F461" s="9"/>
      <c r="G461" s="52"/>
      <c r="H461" s="9"/>
      <c r="I461" s="9"/>
      <c r="J461" s="52"/>
      <c r="K461" s="9"/>
      <c r="L461" s="9"/>
      <c r="M461" s="52"/>
      <c r="N461" s="9"/>
      <c r="O461" s="9"/>
      <c r="P461" s="52"/>
      <c r="Q461" s="9"/>
      <c r="R461" s="9"/>
      <c r="S461" s="52"/>
      <c r="T461" s="9"/>
      <c r="U461" s="9"/>
      <c r="V461" s="52"/>
      <c r="W461" s="9"/>
      <c r="X461" s="9"/>
      <c r="Y461" s="52"/>
      <c r="Z461" s="9"/>
      <c r="AA461" s="9"/>
      <c r="AB461" s="52"/>
      <c r="AC461" s="9"/>
      <c r="AD461" s="9"/>
      <c r="AE461" s="52"/>
      <c r="AF461" s="9"/>
      <c r="AG461" s="9"/>
      <c r="AH461" s="52"/>
      <c r="AI461" s="9"/>
      <c r="AJ461" s="9"/>
      <c r="AK461" s="52"/>
      <c r="AL461" s="9"/>
      <c r="AM461" s="9"/>
      <c r="AN461" s="52"/>
    </row>
    <row r="462" spans="1:40" ht="12.75" x14ac:dyDescent="0.35">
      <c r="A462" s="9"/>
      <c r="B462" s="9"/>
      <c r="C462" s="9"/>
      <c r="D462" s="9"/>
      <c r="E462" s="9"/>
      <c r="F462" s="9"/>
      <c r="G462" s="52"/>
      <c r="H462" s="9"/>
      <c r="I462" s="9"/>
      <c r="J462" s="52"/>
      <c r="K462" s="9"/>
      <c r="L462" s="9"/>
      <c r="M462" s="52"/>
      <c r="N462" s="9"/>
      <c r="O462" s="9"/>
      <c r="P462" s="52"/>
      <c r="Q462" s="9"/>
      <c r="R462" s="9"/>
      <c r="S462" s="52"/>
      <c r="T462" s="9"/>
      <c r="U462" s="9"/>
      <c r="V462" s="52"/>
      <c r="W462" s="9"/>
      <c r="X462" s="9"/>
      <c r="Y462" s="52"/>
      <c r="Z462" s="9"/>
      <c r="AA462" s="9"/>
      <c r="AB462" s="52"/>
      <c r="AC462" s="9"/>
      <c r="AD462" s="9"/>
      <c r="AE462" s="52"/>
      <c r="AF462" s="9"/>
      <c r="AG462" s="9"/>
      <c r="AH462" s="52"/>
      <c r="AI462" s="9"/>
      <c r="AJ462" s="9"/>
      <c r="AK462" s="52"/>
      <c r="AL462" s="9"/>
      <c r="AM462" s="9"/>
      <c r="AN462" s="52"/>
    </row>
    <row r="463" spans="1:40" ht="12.75" x14ac:dyDescent="0.35">
      <c r="A463" s="9"/>
      <c r="B463" s="9"/>
      <c r="C463" s="9"/>
      <c r="D463" s="9"/>
      <c r="E463" s="9"/>
      <c r="F463" s="9"/>
      <c r="G463" s="52"/>
      <c r="H463" s="9"/>
      <c r="I463" s="9"/>
      <c r="J463" s="52"/>
      <c r="K463" s="9"/>
      <c r="L463" s="9"/>
      <c r="M463" s="52"/>
      <c r="N463" s="9"/>
      <c r="O463" s="9"/>
      <c r="P463" s="52"/>
      <c r="Q463" s="9"/>
      <c r="R463" s="9"/>
      <c r="S463" s="52"/>
      <c r="T463" s="9"/>
      <c r="U463" s="9"/>
      <c r="V463" s="52"/>
      <c r="W463" s="9"/>
      <c r="X463" s="9"/>
      <c r="Y463" s="52"/>
      <c r="Z463" s="9"/>
      <c r="AA463" s="9"/>
      <c r="AB463" s="52"/>
      <c r="AC463" s="9"/>
      <c r="AD463" s="9"/>
      <c r="AE463" s="52"/>
      <c r="AF463" s="9"/>
      <c r="AG463" s="9"/>
      <c r="AH463" s="52"/>
      <c r="AI463" s="9"/>
      <c r="AJ463" s="9"/>
      <c r="AK463" s="52"/>
      <c r="AL463" s="9"/>
      <c r="AM463" s="9"/>
      <c r="AN463" s="52"/>
    </row>
    <row r="464" spans="1:40" ht="12.75" x14ac:dyDescent="0.35">
      <c r="A464" s="9"/>
      <c r="B464" s="9"/>
      <c r="C464" s="9"/>
      <c r="D464" s="9"/>
      <c r="E464" s="9"/>
      <c r="F464" s="9"/>
      <c r="G464" s="52"/>
      <c r="H464" s="9"/>
      <c r="I464" s="9"/>
      <c r="J464" s="52"/>
      <c r="K464" s="9"/>
      <c r="L464" s="9"/>
      <c r="M464" s="52"/>
      <c r="N464" s="9"/>
      <c r="O464" s="9"/>
      <c r="P464" s="52"/>
      <c r="Q464" s="9"/>
      <c r="R464" s="9"/>
      <c r="S464" s="52"/>
      <c r="T464" s="9"/>
      <c r="U464" s="9"/>
      <c r="V464" s="52"/>
      <c r="W464" s="9"/>
      <c r="X464" s="9"/>
      <c r="Y464" s="52"/>
      <c r="Z464" s="9"/>
      <c r="AA464" s="9"/>
      <c r="AB464" s="52"/>
      <c r="AC464" s="9"/>
      <c r="AD464" s="9"/>
      <c r="AE464" s="52"/>
      <c r="AF464" s="9"/>
      <c r="AG464" s="9"/>
      <c r="AH464" s="52"/>
      <c r="AI464" s="9"/>
      <c r="AJ464" s="9"/>
      <c r="AK464" s="52"/>
      <c r="AL464" s="9"/>
      <c r="AM464" s="9"/>
      <c r="AN464" s="52"/>
    </row>
    <row r="465" spans="1:40" ht="12.75" x14ac:dyDescent="0.35">
      <c r="A465" s="9"/>
      <c r="B465" s="9"/>
      <c r="C465" s="9"/>
      <c r="D465" s="9"/>
      <c r="E465" s="9"/>
      <c r="F465" s="9"/>
      <c r="G465" s="52"/>
      <c r="H465" s="9"/>
      <c r="I465" s="9"/>
      <c r="J465" s="52"/>
      <c r="K465" s="9"/>
      <c r="L465" s="9"/>
      <c r="M465" s="52"/>
      <c r="N465" s="9"/>
      <c r="O465" s="9"/>
      <c r="P465" s="52"/>
      <c r="Q465" s="9"/>
      <c r="R465" s="9"/>
      <c r="S465" s="52"/>
      <c r="T465" s="9"/>
      <c r="U465" s="9"/>
      <c r="V465" s="52"/>
      <c r="W465" s="9"/>
      <c r="X465" s="9"/>
      <c r="Y465" s="52"/>
      <c r="Z465" s="9"/>
      <c r="AA465" s="9"/>
      <c r="AB465" s="52"/>
      <c r="AC465" s="9"/>
      <c r="AD465" s="9"/>
      <c r="AE465" s="52"/>
      <c r="AF465" s="9"/>
      <c r="AG465" s="9"/>
      <c r="AH465" s="52"/>
      <c r="AI465" s="9"/>
      <c r="AJ465" s="9"/>
      <c r="AK465" s="52"/>
      <c r="AL465" s="9"/>
      <c r="AM465" s="9"/>
      <c r="AN465" s="52"/>
    </row>
    <row r="466" spans="1:40" ht="12.75" x14ac:dyDescent="0.35">
      <c r="A466" s="9"/>
      <c r="B466" s="9"/>
      <c r="C466" s="9"/>
      <c r="D466" s="9"/>
      <c r="E466" s="9"/>
      <c r="F466" s="9"/>
      <c r="G466" s="52"/>
      <c r="H466" s="9"/>
      <c r="I466" s="9"/>
      <c r="J466" s="52"/>
      <c r="K466" s="9"/>
      <c r="L466" s="9"/>
      <c r="M466" s="52"/>
      <c r="N466" s="9"/>
      <c r="O466" s="9"/>
      <c r="P466" s="52"/>
      <c r="Q466" s="9"/>
      <c r="R466" s="9"/>
      <c r="S466" s="52"/>
      <c r="T466" s="9"/>
      <c r="U466" s="9"/>
      <c r="V466" s="52"/>
      <c r="W466" s="9"/>
      <c r="X466" s="9"/>
      <c r="Y466" s="52"/>
      <c r="Z466" s="9"/>
      <c r="AA466" s="9"/>
      <c r="AB466" s="52"/>
      <c r="AC466" s="9"/>
      <c r="AD466" s="9"/>
      <c r="AE466" s="52"/>
      <c r="AF466" s="9"/>
      <c r="AG466" s="9"/>
      <c r="AH466" s="52"/>
      <c r="AI466" s="9"/>
      <c r="AJ466" s="9"/>
      <c r="AK466" s="52"/>
      <c r="AL466" s="9"/>
      <c r="AM466" s="9"/>
      <c r="AN466" s="52"/>
    </row>
    <row r="467" spans="1:40" ht="12.75" x14ac:dyDescent="0.35">
      <c r="A467" s="9"/>
      <c r="B467" s="9"/>
      <c r="C467" s="9"/>
      <c r="D467" s="9"/>
      <c r="E467" s="9"/>
      <c r="F467" s="9"/>
      <c r="G467" s="52"/>
      <c r="H467" s="9"/>
      <c r="I467" s="9"/>
      <c r="J467" s="52"/>
      <c r="K467" s="9"/>
      <c r="L467" s="9"/>
      <c r="M467" s="52"/>
      <c r="N467" s="9"/>
      <c r="O467" s="9"/>
      <c r="P467" s="52"/>
      <c r="Q467" s="9"/>
      <c r="R467" s="9"/>
      <c r="S467" s="52"/>
      <c r="T467" s="9"/>
      <c r="U467" s="9"/>
      <c r="V467" s="52"/>
      <c r="W467" s="9"/>
      <c r="X467" s="9"/>
      <c r="Y467" s="52"/>
      <c r="Z467" s="9"/>
      <c r="AA467" s="9"/>
      <c r="AB467" s="52"/>
      <c r="AC467" s="9"/>
      <c r="AD467" s="9"/>
      <c r="AE467" s="52"/>
      <c r="AF467" s="9"/>
      <c r="AG467" s="9"/>
      <c r="AH467" s="52"/>
      <c r="AI467" s="9"/>
      <c r="AJ467" s="9"/>
      <c r="AK467" s="52"/>
      <c r="AL467" s="9"/>
      <c r="AM467" s="9"/>
      <c r="AN467" s="52"/>
    </row>
    <row r="468" spans="1:40" ht="12.75" x14ac:dyDescent="0.35">
      <c r="A468" s="9"/>
      <c r="B468" s="9"/>
      <c r="C468" s="9"/>
      <c r="D468" s="9"/>
      <c r="E468" s="9"/>
      <c r="F468" s="9"/>
      <c r="G468" s="52"/>
      <c r="H468" s="9"/>
      <c r="I468" s="9"/>
      <c r="J468" s="52"/>
      <c r="K468" s="9"/>
      <c r="L468" s="9"/>
      <c r="M468" s="52"/>
      <c r="N468" s="9"/>
      <c r="O468" s="9"/>
      <c r="P468" s="52"/>
      <c r="Q468" s="9"/>
      <c r="R468" s="9"/>
      <c r="S468" s="52"/>
      <c r="T468" s="9"/>
      <c r="U468" s="9"/>
      <c r="V468" s="52"/>
      <c r="W468" s="9"/>
      <c r="X468" s="9"/>
      <c r="Y468" s="52"/>
      <c r="Z468" s="9"/>
      <c r="AA468" s="9"/>
      <c r="AB468" s="52"/>
      <c r="AC468" s="9"/>
      <c r="AD468" s="9"/>
      <c r="AE468" s="52"/>
      <c r="AF468" s="9"/>
      <c r="AG468" s="9"/>
      <c r="AH468" s="52"/>
      <c r="AI468" s="9"/>
      <c r="AJ468" s="9"/>
      <c r="AK468" s="52"/>
      <c r="AL468" s="9"/>
      <c r="AM468" s="9"/>
      <c r="AN468" s="52"/>
    </row>
    <row r="469" spans="1:40" ht="12.75" x14ac:dyDescent="0.35">
      <c r="A469" s="9"/>
      <c r="B469" s="9"/>
      <c r="C469" s="9"/>
      <c r="D469" s="9"/>
      <c r="E469" s="9"/>
      <c r="F469" s="9"/>
      <c r="G469" s="52"/>
      <c r="H469" s="9"/>
      <c r="I469" s="9"/>
      <c r="J469" s="52"/>
      <c r="K469" s="9"/>
      <c r="L469" s="9"/>
      <c r="M469" s="52"/>
      <c r="N469" s="9"/>
      <c r="O469" s="9"/>
      <c r="P469" s="52"/>
      <c r="Q469" s="9"/>
      <c r="R469" s="9"/>
      <c r="S469" s="52"/>
      <c r="T469" s="9"/>
      <c r="U469" s="9"/>
      <c r="V469" s="52"/>
      <c r="W469" s="9"/>
      <c r="X469" s="9"/>
      <c r="Y469" s="52"/>
      <c r="Z469" s="9"/>
      <c r="AA469" s="9"/>
      <c r="AB469" s="52"/>
      <c r="AC469" s="9"/>
      <c r="AD469" s="9"/>
      <c r="AE469" s="52"/>
      <c r="AF469" s="9"/>
      <c r="AG469" s="9"/>
      <c r="AH469" s="52"/>
      <c r="AI469" s="9"/>
      <c r="AJ469" s="9"/>
      <c r="AK469" s="52"/>
      <c r="AL469" s="9"/>
      <c r="AM469" s="9"/>
      <c r="AN469" s="52"/>
    </row>
    <row r="470" spans="1:40" ht="12.75" x14ac:dyDescent="0.35">
      <c r="A470" s="9"/>
      <c r="B470" s="9"/>
      <c r="C470" s="9"/>
      <c r="D470" s="9"/>
      <c r="E470" s="9"/>
      <c r="F470" s="9"/>
      <c r="G470" s="52"/>
      <c r="H470" s="9"/>
      <c r="I470" s="9"/>
      <c r="J470" s="52"/>
      <c r="K470" s="9"/>
      <c r="L470" s="9"/>
      <c r="M470" s="52"/>
      <c r="N470" s="9"/>
      <c r="O470" s="9"/>
      <c r="P470" s="52"/>
      <c r="Q470" s="9"/>
      <c r="R470" s="9"/>
      <c r="S470" s="52"/>
      <c r="T470" s="9"/>
      <c r="U470" s="9"/>
      <c r="V470" s="52"/>
      <c r="W470" s="9"/>
      <c r="X470" s="9"/>
      <c r="Y470" s="52"/>
      <c r="Z470" s="9"/>
      <c r="AA470" s="9"/>
      <c r="AB470" s="52"/>
      <c r="AC470" s="9"/>
      <c r="AD470" s="9"/>
      <c r="AE470" s="52"/>
      <c r="AF470" s="9"/>
      <c r="AG470" s="9"/>
      <c r="AH470" s="52"/>
      <c r="AI470" s="9"/>
      <c r="AJ470" s="9"/>
      <c r="AK470" s="52"/>
      <c r="AL470" s="9"/>
      <c r="AM470" s="9"/>
      <c r="AN470" s="52"/>
    </row>
    <row r="471" spans="1:40" ht="12.75" x14ac:dyDescent="0.35">
      <c r="A471" s="9"/>
      <c r="B471" s="9"/>
      <c r="C471" s="9"/>
      <c r="D471" s="9"/>
      <c r="E471" s="9"/>
      <c r="F471" s="9"/>
      <c r="G471" s="52"/>
      <c r="H471" s="9"/>
      <c r="I471" s="9"/>
      <c r="J471" s="52"/>
      <c r="K471" s="9"/>
      <c r="L471" s="9"/>
      <c r="M471" s="52"/>
      <c r="N471" s="9"/>
      <c r="O471" s="9"/>
      <c r="P471" s="52"/>
      <c r="Q471" s="9"/>
      <c r="R471" s="9"/>
      <c r="S471" s="52"/>
      <c r="T471" s="9"/>
      <c r="U471" s="9"/>
      <c r="V471" s="52"/>
      <c r="W471" s="9"/>
      <c r="X471" s="9"/>
      <c r="Y471" s="52"/>
      <c r="Z471" s="9"/>
      <c r="AA471" s="9"/>
      <c r="AB471" s="52"/>
      <c r="AC471" s="9"/>
      <c r="AD471" s="9"/>
      <c r="AE471" s="52"/>
      <c r="AF471" s="9"/>
      <c r="AG471" s="9"/>
      <c r="AH471" s="52"/>
      <c r="AI471" s="9"/>
      <c r="AJ471" s="9"/>
      <c r="AK471" s="52"/>
      <c r="AL471" s="9"/>
      <c r="AM471" s="9"/>
      <c r="AN471" s="52"/>
    </row>
    <row r="472" spans="1:40" ht="12.75" x14ac:dyDescent="0.35">
      <c r="A472" s="9"/>
      <c r="B472" s="9"/>
      <c r="C472" s="9"/>
      <c r="D472" s="9"/>
      <c r="E472" s="9"/>
      <c r="F472" s="9"/>
      <c r="G472" s="52"/>
      <c r="H472" s="9"/>
      <c r="I472" s="9"/>
      <c r="J472" s="52"/>
      <c r="K472" s="9"/>
      <c r="L472" s="9"/>
      <c r="M472" s="52"/>
      <c r="N472" s="9"/>
      <c r="O472" s="9"/>
      <c r="P472" s="52"/>
      <c r="Q472" s="9"/>
      <c r="R472" s="9"/>
      <c r="S472" s="52"/>
      <c r="T472" s="9"/>
      <c r="U472" s="9"/>
      <c r="V472" s="52"/>
      <c r="W472" s="9"/>
      <c r="X472" s="9"/>
      <c r="Y472" s="52"/>
      <c r="Z472" s="9"/>
      <c r="AA472" s="9"/>
      <c r="AB472" s="52"/>
      <c r="AC472" s="9"/>
      <c r="AD472" s="9"/>
      <c r="AE472" s="52"/>
      <c r="AF472" s="9"/>
      <c r="AG472" s="9"/>
      <c r="AH472" s="52"/>
      <c r="AI472" s="9"/>
      <c r="AJ472" s="9"/>
      <c r="AK472" s="52"/>
      <c r="AL472" s="9"/>
      <c r="AM472" s="9"/>
      <c r="AN472" s="52"/>
    </row>
    <row r="473" spans="1:40" ht="12.75" x14ac:dyDescent="0.35">
      <c r="A473" s="9"/>
      <c r="B473" s="9"/>
      <c r="C473" s="9"/>
      <c r="D473" s="9"/>
      <c r="E473" s="9"/>
      <c r="F473" s="9"/>
      <c r="G473" s="52"/>
      <c r="H473" s="9"/>
      <c r="I473" s="9"/>
      <c r="J473" s="52"/>
      <c r="K473" s="9"/>
      <c r="L473" s="9"/>
      <c r="M473" s="52"/>
      <c r="N473" s="9"/>
      <c r="O473" s="9"/>
      <c r="P473" s="52"/>
      <c r="Q473" s="9"/>
      <c r="R473" s="9"/>
      <c r="S473" s="52"/>
      <c r="T473" s="9"/>
      <c r="U473" s="9"/>
      <c r="V473" s="52"/>
      <c r="W473" s="9"/>
      <c r="X473" s="9"/>
      <c r="Y473" s="52"/>
      <c r="Z473" s="9"/>
      <c r="AA473" s="9"/>
      <c r="AB473" s="52"/>
      <c r="AC473" s="9"/>
      <c r="AD473" s="9"/>
      <c r="AE473" s="52"/>
      <c r="AF473" s="9"/>
      <c r="AG473" s="9"/>
      <c r="AH473" s="52"/>
      <c r="AI473" s="9"/>
      <c r="AJ473" s="9"/>
      <c r="AK473" s="52"/>
      <c r="AL473" s="9"/>
      <c r="AM473" s="9"/>
      <c r="AN473" s="52"/>
    </row>
    <row r="474" spans="1:40" ht="12.75" x14ac:dyDescent="0.35">
      <c r="A474" s="9"/>
      <c r="B474" s="9"/>
      <c r="C474" s="9"/>
      <c r="D474" s="9"/>
      <c r="E474" s="9"/>
      <c r="F474" s="9"/>
      <c r="G474" s="52"/>
      <c r="H474" s="9"/>
      <c r="I474" s="9"/>
      <c r="J474" s="52"/>
      <c r="K474" s="9"/>
      <c r="L474" s="9"/>
      <c r="M474" s="52"/>
      <c r="N474" s="9"/>
      <c r="O474" s="9"/>
      <c r="P474" s="52"/>
      <c r="Q474" s="9"/>
      <c r="R474" s="9"/>
      <c r="S474" s="52"/>
      <c r="T474" s="9"/>
      <c r="U474" s="9"/>
      <c r="V474" s="52"/>
      <c r="W474" s="9"/>
      <c r="X474" s="9"/>
      <c r="Y474" s="52"/>
      <c r="Z474" s="9"/>
      <c r="AA474" s="9"/>
      <c r="AB474" s="52"/>
      <c r="AC474" s="9"/>
      <c r="AD474" s="9"/>
      <c r="AE474" s="52"/>
      <c r="AF474" s="9"/>
      <c r="AG474" s="9"/>
      <c r="AH474" s="52"/>
      <c r="AI474" s="9"/>
      <c r="AJ474" s="9"/>
      <c r="AK474" s="52"/>
      <c r="AL474" s="9"/>
      <c r="AM474" s="9"/>
      <c r="AN474" s="52"/>
    </row>
    <row r="475" spans="1:40" ht="12.75" x14ac:dyDescent="0.35">
      <c r="A475" s="9"/>
      <c r="B475" s="9"/>
      <c r="C475" s="9"/>
      <c r="D475" s="9"/>
      <c r="E475" s="9"/>
      <c r="F475" s="9"/>
      <c r="G475" s="52"/>
      <c r="H475" s="9"/>
      <c r="I475" s="9"/>
      <c r="J475" s="52"/>
      <c r="K475" s="9"/>
      <c r="L475" s="9"/>
      <c r="M475" s="52"/>
      <c r="N475" s="9"/>
      <c r="O475" s="9"/>
      <c r="P475" s="52"/>
      <c r="Q475" s="9"/>
      <c r="R475" s="9"/>
      <c r="S475" s="52"/>
      <c r="T475" s="9"/>
      <c r="U475" s="9"/>
      <c r="V475" s="52"/>
      <c r="W475" s="9"/>
      <c r="X475" s="9"/>
      <c r="Y475" s="52"/>
      <c r="Z475" s="9"/>
      <c r="AA475" s="9"/>
      <c r="AB475" s="52"/>
      <c r="AC475" s="9"/>
      <c r="AD475" s="9"/>
      <c r="AE475" s="52"/>
      <c r="AF475" s="9"/>
      <c r="AG475" s="9"/>
      <c r="AH475" s="52"/>
      <c r="AI475" s="9"/>
      <c r="AJ475" s="9"/>
      <c r="AK475" s="52"/>
      <c r="AL475" s="9"/>
      <c r="AM475" s="9"/>
      <c r="AN475" s="52"/>
    </row>
    <row r="476" spans="1:40" ht="12.75" x14ac:dyDescent="0.35">
      <c r="A476" s="9"/>
      <c r="B476" s="9"/>
      <c r="C476" s="9"/>
      <c r="D476" s="9"/>
      <c r="E476" s="9"/>
      <c r="F476" s="9"/>
      <c r="G476" s="52"/>
      <c r="H476" s="9"/>
      <c r="I476" s="9"/>
      <c r="J476" s="52"/>
      <c r="K476" s="9"/>
      <c r="L476" s="9"/>
      <c r="M476" s="52"/>
      <c r="N476" s="9"/>
      <c r="O476" s="9"/>
      <c r="P476" s="52"/>
      <c r="Q476" s="9"/>
      <c r="R476" s="9"/>
      <c r="S476" s="52"/>
      <c r="T476" s="9"/>
      <c r="U476" s="9"/>
      <c r="V476" s="52"/>
      <c r="W476" s="9"/>
      <c r="X476" s="9"/>
      <c r="Y476" s="52"/>
      <c r="Z476" s="9"/>
      <c r="AA476" s="9"/>
      <c r="AB476" s="52"/>
      <c r="AC476" s="9"/>
      <c r="AD476" s="9"/>
      <c r="AE476" s="52"/>
      <c r="AF476" s="9"/>
      <c r="AG476" s="9"/>
      <c r="AH476" s="52"/>
      <c r="AI476" s="9"/>
      <c r="AJ476" s="9"/>
      <c r="AK476" s="52"/>
      <c r="AL476" s="9"/>
      <c r="AM476" s="9"/>
      <c r="AN476" s="52"/>
    </row>
    <row r="477" spans="1:40" ht="12.75" x14ac:dyDescent="0.35">
      <c r="A477" s="9"/>
      <c r="B477" s="9"/>
      <c r="C477" s="9"/>
      <c r="D477" s="9"/>
      <c r="E477" s="9"/>
      <c r="F477" s="9"/>
      <c r="G477" s="52"/>
      <c r="H477" s="9"/>
      <c r="I477" s="9"/>
      <c r="J477" s="52"/>
      <c r="K477" s="9"/>
      <c r="L477" s="9"/>
      <c r="M477" s="52"/>
      <c r="N477" s="9"/>
      <c r="O477" s="9"/>
      <c r="P477" s="52"/>
      <c r="Q477" s="9"/>
      <c r="R477" s="9"/>
      <c r="S477" s="52"/>
      <c r="T477" s="9"/>
      <c r="U477" s="9"/>
      <c r="V477" s="52"/>
      <c r="W477" s="9"/>
      <c r="X477" s="9"/>
      <c r="Y477" s="52"/>
      <c r="Z477" s="9"/>
      <c r="AA477" s="9"/>
      <c r="AB477" s="52"/>
      <c r="AC477" s="9"/>
      <c r="AD477" s="9"/>
      <c r="AE477" s="52"/>
      <c r="AF477" s="9"/>
      <c r="AG477" s="9"/>
      <c r="AH477" s="52"/>
      <c r="AI477" s="9"/>
      <c r="AJ477" s="9"/>
      <c r="AK477" s="52"/>
      <c r="AL477" s="9"/>
      <c r="AM477" s="9"/>
      <c r="AN477" s="52"/>
    </row>
    <row r="478" spans="1:40" ht="12.75" x14ac:dyDescent="0.35">
      <c r="A478" s="9"/>
      <c r="B478" s="9"/>
      <c r="C478" s="9"/>
      <c r="D478" s="9"/>
      <c r="E478" s="9"/>
      <c r="F478" s="9"/>
      <c r="G478" s="52"/>
      <c r="H478" s="9"/>
      <c r="I478" s="9"/>
      <c r="J478" s="52"/>
      <c r="K478" s="9"/>
      <c r="L478" s="9"/>
      <c r="M478" s="52"/>
      <c r="N478" s="9"/>
      <c r="O478" s="9"/>
      <c r="P478" s="52"/>
      <c r="Q478" s="9"/>
      <c r="R478" s="9"/>
      <c r="S478" s="52"/>
      <c r="T478" s="9"/>
      <c r="U478" s="9"/>
      <c r="V478" s="52"/>
      <c r="W478" s="9"/>
      <c r="X478" s="9"/>
      <c r="Y478" s="52"/>
      <c r="Z478" s="9"/>
      <c r="AA478" s="9"/>
      <c r="AB478" s="52"/>
      <c r="AC478" s="9"/>
      <c r="AD478" s="9"/>
      <c r="AE478" s="52"/>
      <c r="AF478" s="9"/>
      <c r="AG478" s="9"/>
      <c r="AH478" s="52"/>
      <c r="AI478" s="9"/>
      <c r="AJ478" s="9"/>
      <c r="AK478" s="52"/>
      <c r="AL478" s="9"/>
      <c r="AM478" s="9"/>
      <c r="AN478" s="52"/>
    </row>
    <row r="479" spans="1:40" ht="12.75" x14ac:dyDescent="0.35">
      <c r="A479" s="9"/>
      <c r="B479" s="9"/>
      <c r="C479" s="9"/>
      <c r="D479" s="9"/>
      <c r="E479" s="9"/>
      <c r="F479" s="9"/>
      <c r="G479" s="52"/>
      <c r="H479" s="9"/>
      <c r="I479" s="9"/>
      <c r="J479" s="52"/>
      <c r="K479" s="9"/>
      <c r="L479" s="9"/>
      <c r="M479" s="52"/>
      <c r="N479" s="9"/>
      <c r="O479" s="9"/>
      <c r="P479" s="52"/>
      <c r="Q479" s="9"/>
      <c r="R479" s="9"/>
      <c r="S479" s="52"/>
      <c r="T479" s="9"/>
      <c r="U479" s="9"/>
      <c r="V479" s="52"/>
      <c r="W479" s="9"/>
      <c r="X479" s="9"/>
      <c r="Y479" s="52"/>
      <c r="Z479" s="9"/>
      <c r="AA479" s="9"/>
      <c r="AB479" s="52"/>
      <c r="AC479" s="9"/>
      <c r="AD479" s="9"/>
      <c r="AE479" s="52"/>
      <c r="AF479" s="9"/>
      <c r="AG479" s="9"/>
      <c r="AH479" s="52"/>
      <c r="AI479" s="9"/>
      <c r="AJ479" s="9"/>
      <c r="AK479" s="52"/>
      <c r="AL479" s="9"/>
      <c r="AM479" s="9"/>
      <c r="AN479" s="52"/>
    </row>
    <row r="480" spans="1:40" ht="12.75" x14ac:dyDescent="0.35">
      <c r="A480" s="9"/>
      <c r="B480" s="9"/>
      <c r="C480" s="9"/>
      <c r="D480" s="9"/>
      <c r="E480" s="9"/>
      <c r="F480" s="9"/>
      <c r="G480" s="52"/>
      <c r="H480" s="9"/>
      <c r="I480" s="9"/>
      <c r="J480" s="52"/>
      <c r="K480" s="9"/>
      <c r="L480" s="9"/>
      <c r="M480" s="52"/>
      <c r="N480" s="9"/>
      <c r="O480" s="9"/>
      <c r="P480" s="52"/>
      <c r="Q480" s="9"/>
      <c r="R480" s="9"/>
      <c r="S480" s="52"/>
      <c r="T480" s="9"/>
      <c r="U480" s="9"/>
      <c r="V480" s="52"/>
      <c r="W480" s="9"/>
      <c r="X480" s="9"/>
      <c r="Y480" s="52"/>
      <c r="Z480" s="9"/>
      <c r="AA480" s="9"/>
      <c r="AB480" s="52"/>
      <c r="AC480" s="9"/>
      <c r="AD480" s="9"/>
      <c r="AE480" s="52"/>
      <c r="AF480" s="9"/>
      <c r="AG480" s="9"/>
      <c r="AH480" s="52"/>
      <c r="AI480" s="9"/>
      <c r="AJ480" s="9"/>
      <c r="AK480" s="52"/>
      <c r="AL480" s="9"/>
      <c r="AM480" s="9"/>
      <c r="AN480" s="52"/>
    </row>
    <row r="481" spans="1:40" ht="12.75" x14ac:dyDescent="0.35">
      <c r="A481" s="9"/>
      <c r="B481" s="9"/>
      <c r="C481" s="9"/>
      <c r="D481" s="9"/>
      <c r="E481" s="9"/>
      <c r="F481" s="9"/>
      <c r="G481" s="52"/>
      <c r="H481" s="9"/>
      <c r="I481" s="9"/>
      <c r="J481" s="52"/>
      <c r="K481" s="9"/>
      <c r="L481" s="9"/>
      <c r="M481" s="52"/>
      <c r="N481" s="9"/>
      <c r="O481" s="9"/>
      <c r="P481" s="52"/>
      <c r="Q481" s="9"/>
      <c r="R481" s="9"/>
      <c r="S481" s="52"/>
      <c r="T481" s="9"/>
      <c r="U481" s="9"/>
      <c r="V481" s="52"/>
      <c r="W481" s="9"/>
      <c r="X481" s="9"/>
      <c r="Y481" s="52"/>
      <c r="Z481" s="9"/>
      <c r="AA481" s="9"/>
      <c r="AB481" s="52"/>
      <c r="AC481" s="9"/>
      <c r="AD481" s="9"/>
      <c r="AE481" s="52"/>
      <c r="AF481" s="9"/>
      <c r="AG481" s="9"/>
      <c r="AH481" s="52"/>
      <c r="AI481" s="9"/>
      <c r="AJ481" s="9"/>
      <c r="AK481" s="52"/>
      <c r="AL481" s="9"/>
      <c r="AM481" s="9"/>
      <c r="AN481" s="52"/>
    </row>
    <row r="482" spans="1:40" ht="12.75" x14ac:dyDescent="0.35">
      <c r="A482" s="9"/>
      <c r="B482" s="9"/>
      <c r="C482" s="9"/>
      <c r="D482" s="9"/>
      <c r="E482" s="9"/>
      <c r="F482" s="9"/>
      <c r="G482" s="52"/>
      <c r="H482" s="9"/>
      <c r="I482" s="9"/>
      <c r="J482" s="52"/>
      <c r="K482" s="9"/>
      <c r="L482" s="9"/>
      <c r="M482" s="52"/>
      <c r="N482" s="9"/>
      <c r="O482" s="9"/>
      <c r="P482" s="52"/>
      <c r="Q482" s="9"/>
      <c r="R482" s="9"/>
      <c r="S482" s="52"/>
      <c r="T482" s="9"/>
      <c r="U482" s="9"/>
      <c r="V482" s="52"/>
      <c r="W482" s="9"/>
      <c r="X482" s="9"/>
      <c r="Y482" s="52"/>
      <c r="Z482" s="9"/>
      <c r="AA482" s="9"/>
      <c r="AB482" s="52"/>
      <c r="AC482" s="9"/>
      <c r="AD482" s="9"/>
      <c r="AE482" s="52"/>
      <c r="AF482" s="9"/>
      <c r="AG482" s="9"/>
      <c r="AH482" s="52"/>
      <c r="AI482" s="9"/>
      <c r="AJ482" s="9"/>
      <c r="AK482" s="52"/>
      <c r="AL482" s="9"/>
      <c r="AM482" s="9"/>
      <c r="AN482" s="52"/>
    </row>
    <row r="483" spans="1:40" ht="12.75" x14ac:dyDescent="0.35">
      <c r="A483" s="9"/>
      <c r="B483" s="9"/>
      <c r="C483" s="9"/>
      <c r="D483" s="9"/>
      <c r="E483" s="9"/>
      <c r="F483" s="9"/>
      <c r="G483" s="52"/>
      <c r="H483" s="9"/>
      <c r="I483" s="9"/>
      <c r="J483" s="52"/>
      <c r="K483" s="9"/>
      <c r="L483" s="9"/>
      <c r="M483" s="52"/>
      <c r="N483" s="9"/>
      <c r="O483" s="9"/>
      <c r="P483" s="52"/>
      <c r="Q483" s="9"/>
      <c r="R483" s="9"/>
      <c r="S483" s="52"/>
      <c r="T483" s="9"/>
      <c r="U483" s="9"/>
      <c r="V483" s="52"/>
      <c r="W483" s="9"/>
      <c r="X483" s="9"/>
      <c r="Y483" s="52"/>
      <c r="Z483" s="9"/>
      <c r="AA483" s="9"/>
      <c r="AB483" s="52"/>
      <c r="AC483" s="9"/>
      <c r="AD483" s="9"/>
      <c r="AE483" s="52"/>
      <c r="AF483" s="9"/>
      <c r="AG483" s="9"/>
      <c r="AH483" s="52"/>
      <c r="AI483" s="9"/>
      <c r="AJ483" s="9"/>
      <c r="AK483" s="52"/>
      <c r="AL483" s="9"/>
      <c r="AM483" s="9"/>
      <c r="AN483" s="52"/>
    </row>
    <row r="484" spans="1:40" ht="12.75" x14ac:dyDescent="0.35">
      <c r="A484" s="9"/>
      <c r="B484" s="9"/>
      <c r="C484" s="9"/>
      <c r="D484" s="9"/>
      <c r="E484" s="9"/>
      <c r="F484" s="9"/>
      <c r="G484" s="52"/>
      <c r="H484" s="9"/>
      <c r="I484" s="9"/>
      <c r="J484" s="52"/>
      <c r="K484" s="9"/>
      <c r="L484" s="9"/>
      <c r="M484" s="52"/>
      <c r="N484" s="9"/>
      <c r="O484" s="9"/>
      <c r="P484" s="52"/>
      <c r="Q484" s="9"/>
      <c r="R484" s="9"/>
      <c r="S484" s="52"/>
      <c r="T484" s="9"/>
      <c r="U484" s="9"/>
      <c r="V484" s="52"/>
      <c r="W484" s="9"/>
      <c r="X484" s="9"/>
      <c r="Y484" s="52"/>
      <c r="Z484" s="9"/>
      <c r="AA484" s="9"/>
      <c r="AB484" s="52"/>
      <c r="AC484" s="9"/>
      <c r="AD484" s="9"/>
      <c r="AE484" s="52"/>
      <c r="AF484" s="9"/>
      <c r="AG484" s="9"/>
      <c r="AH484" s="52"/>
      <c r="AI484" s="9"/>
      <c r="AJ484" s="9"/>
      <c r="AK484" s="52"/>
      <c r="AL484" s="9"/>
      <c r="AM484" s="9"/>
      <c r="AN484" s="52"/>
    </row>
    <row r="485" spans="1:40" ht="12.75" x14ac:dyDescent="0.35">
      <c r="A485" s="9"/>
      <c r="B485" s="9"/>
      <c r="C485" s="9"/>
      <c r="D485" s="9"/>
      <c r="E485" s="9"/>
      <c r="F485" s="9"/>
      <c r="G485" s="52"/>
      <c r="H485" s="9"/>
      <c r="I485" s="9"/>
      <c r="J485" s="52"/>
      <c r="K485" s="9"/>
      <c r="L485" s="9"/>
      <c r="M485" s="52"/>
      <c r="N485" s="9"/>
      <c r="O485" s="9"/>
      <c r="P485" s="52"/>
      <c r="Q485" s="9"/>
      <c r="R485" s="9"/>
      <c r="S485" s="52"/>
      <c r="T485" s="9"/>
      <c r="U485" s="9"/>
      <c r="V485" s="52"/>
      <c r="W485" s="9"/>
      <c r="X485" s="9"/>
      <c r="Y485" s="52"/>
      <c r="Z485" s="9"/>
      <c r="AA485" s="9"/>
      <c r="AB485" s="52"/>
      <c r="AC485" s="9"/>
      <c r="AD485" s="9"/>
      <c r="AE485" s="52"/>
      <c r="AF485" s="9"/>
      <c r="AG485" s="9"/>
      <c r="AH485" s="52"/>
      <c r="AI485" s="9"/>
      <c r="AJ485" s="9"/>
      <c r="AK485" s="52"/>
      <c r="AL485" s="9"/>
      <c r="AM485" s="9"/>
      <c r="AN485" s="52"/>
    </row>
    <row r="486" spans="1:40" ht="12.75" x14ac:dyDescent="0.35">
      <c r="A486" s="9"/>
      <c r="B486" s="9"/>
      <c r="C486" s="9"/>
      <c r="D486" s="9"/>
      <c r="E486" s="9"/>
      <c r="F486" s="9"/>
      <c r="G486" s="52"/>
      <c r="H486" s="9"/>
      <c r="I486" s="9"/>
      <c r="J486" s="52"/>
      <c r="K486" s="9"/>
      <c r="L486" s="9"/>
      <c r="M486" s="52"/>
      <c r="N486" s="9"/>
      <c r="O486" s="9"/>
      <c r="P486" s="52"/>
      <c r="Q486" s="9"/>
      <c r="R486" s="9"/>
      <c r="S486" s="52"/>
      <c r="T486" s="9"/>
      <c r="U486" s="9"/>
      <c r="V486" s="52"/>
      <c r="W486" s="9"/>
      <c r="X486" s="9"/>
      <c r="Y486" s="52"/>
      <c r="Z486" s="9"/>
      <c r="AA486" s="9"/>
      <c r="AB486" s="52"/>
      <c r="AC486" s="9"/>
      <c r="AD486" s="9"/>
      <c r="AE486" s="52"/>
      <c r="AF486" s="9"/>
      <c r="AG486" s="9"/>
      <c r="AH486" s="52"/>
      <c r="AI486" s="9"/>
      <c r="AJ486" s="9"/>
      <c r="AK486" s="52"/>
      <c r="AL486" s="9"/>
      <c r="AM486" s="9"/>
      <c r="AN486" s="52"/>
    </row>
    <row r="487" spans="1:40" ht="12.75" x14ac:dyDescent="0.35">
      <c r="A487" s="9"/>
      <c r="B487" s="9"/>
      <c r="C487" s="9"/>
      <c r="D487" s="9"/>
      <c r="E487" s="9"/>
      <c r="F487" s="9"/>
      <c r="G487" s="52"/>
      <c r="H487" s="9"/>
      <c r="I487" s="9"/>
      <c r="J487" s="52"/>
      <c r="K487" s="9"/>
      <c r="L487" s="9"/>
      <c r="M487" s="52"/>
      <c r="N487" s="9"/>
      <c r="O487" s="9"/>
      <c r="P487" s="52"/>
      <c r="Q487" s="9"/>
      <c r="R487" s="9"/>
      <c r="S487" s="52"/>
      <c r="T487" s="9"/>
      <c r="U487" s="9"/>
      <c r="V487" s="52"/>
      <c r="W487" s="9"/>
      <c r="X487" s="9"/>
      <c r="Y487" s="52"/>
      <c r="Z487" s="9"/>
      <c r="AA487" s="9"/>
      <c r="AB487" s="52"/>
      <c r="AC487" s="9"/>
      <c r="AD487" s="9"/>
      <c r="AE487" s="52"/>
      <c r="AF487" s="9"/>
      <c r="AG487" s="9"/>
      <c r="AH487" s="52"/>
      <c r="AI487" s="9"/>
      <c r="AJ487" s="9"/>
      <c r="AK487" s="52"/>
      <c r="AL487" s="9"/>
      <c r="AM487" s="9"/>
      <c r="AN487" s="52"/>
    </row>
    <row r="488" spans="1:40" ht="12.75" x14ac:dyDescent="0.35">
      <c r="A488" s="9"/>
      <c r="B488" s="9"/>
      <c r="C488" s="9"/>
      <c r="D488" s="9"/>
      <c r="E488" s="9"/>
      <c r="F488" s="9"/>
      <c r="G488" s="52"/>
      <c r="H488" s="9"/>
      <c r="I488" s="9"/>
      <c r="J488" s="52"/>
      <c r="K488" s="9"/>
      <c r="L488" s="9"/>
      <c r="M488" s="52"/>
      <c r="N488" s="9"/>
      <c r="O488" s="9"/>
      <c r="P488" s="52"/>
      <c r="Q488" s="9"/>
      <c r="R488" s="9"/>
      <c r="S488" s="52"/>
      <c r="T488" s="9"/>
      <c r="U488" s="9"/>
      <c r="V488" s="52"/>
      <c r="W488" s="9"/>
      <c r="X488" s="9"/>
      <c r="Y488" s="52"/>
      <c r="Z488" s="9"/>
      <c r="AA488" s="9"/>
      <c r="AB488" s="52"/>
      <c r="AC488" s="9"/>
      <c r="AD488" s="9"/>
      <c r="AE488" s="52"/>
      <c r="AF488" s="9"/>
      <c r="AG488" s="9"/>
      <c r="AH488" s="52"/>
      <c r="AI488" s="9"/>
      <c r="AJ488" s="9"/>
      <c r="AK488" s="52"/>
      <c r="AL488" s="9"/>
      <c r="AM488" s="9"/>
      <c r="AN488" s="52"/>
    </row>
    <row r="489" spans="1:40" ht="12.75" x14ac:dyDescent="0.35">
      <c r="A489" s="9"/>
      <c r="B489" s="9"/>
      <c r="C489" s="9"/>
      <c r="D489" s="9"/>
      <c r="E489" s="9"/>
      <c r="F489" s="9"/>
      <c r="G489" s="52"/>
      <c r="H489" s="9"/>
      <c r="I489" s="9"/>
      <c r="J489" s="52"/>
      <c r="K489" s="9"/>
      <c r="L489" s="9"/>
      <c r="M489" s="52"/>
      <c r="N489" s="9"/>
      <c r="O489" s="9"/>
      <c r="P489" s="52"/>
      <c r="Q489" s="9"/>
      <c r="R489" s="9"/>
      <c r="S489" s="52"/>
      <c r="T489" s="9"/>
      <c r="U489" s="9"/>
      <c r="V489" s="52"/>
      <c r="W489" s="9"/>
      <c r="X489" s="9"/>
      <c r="Y489" s="52"/>
      <c r="Z489" s="9"/>
      <c r="AA489" s="9"/>
      <c r="AB489" s="52"/>
      <c r="AC489" s="9"/>
      <c r="AD489" s="9"/>
      <c r="AE489" s="52"/>
      <c r="AF489" s="9"/>
      <c r="AG489" s="9"/>
      <c r="AH489" s="52"/>
      <c r="AI489" s="9"/>
      <c r="AJ489" s="9"/>
      <c r="AK489" s="52"/>
      <c r="AL489" s="9"/>
      <c r="AM489" s="9"/>
      <c r="AN489" s="52"/>
    </row>
    <row r="490" spans="1:40" ht="12.75" x14ac:dyDescent="0.35">
      <c r="A490" s="9"/>
      <c r="B490" s="9"/>
      <c r="C490" s="9"/>
      <c r="D490" s="9"/>
      <c r="E490" s="9"/>
      <c r="F490" s="9"/>
      <c r="G490" s="52"/>
      <c r="H490" s="9"/>
      <c r="I490" s="9"/>
      <c r="J490" s="52"/>
      <c r="K490" s="9"/>
      <c r="L490" s="9"/>
      <c r="M490" s="52"/>
      <c r="N490" s="9"/>
      <c r="O490" s="9"/>
      <c r="P490" s="52"/>
      <c r="Q490" s="9"/>
      <c r="R490" s="9"/>
      <c r="S490" s="52"/>
      <c r="T490" s="9"/>
      <c r="U490" s="9"/>
      <c r="V490" s="52"/>
      <c r="W490" s="9"/>
      <c r="X490" s="9"/>
      <c r="Y490" s="52"/>
      <c r="Z490" s="9"/>
      <c r="AA490" s="9"/>
      <c r="AB490" s="52"/>
      <c r="AC490" s="9"/>
      <c r="AD490" s="9"/>
      <c r="AE490" s="52"/>
      <c r="AF490" s="9"/>
      <c r="AG490" s="9"/>
      <c r="AH490" s="52"/>
      <c r="AI490" s="9"/>
      <c r="AJ490" s="9"/>
      <c r="AK490" s="52"/>
      <c r="AL490" s="9"/>
      <c r="AM490" s="9"/>
      <c r="AN490" s="52"/>
    </row>
    <row r="491" spans="1:40" ht="12.75" x14ac:dyDescent="0.35">
      <c r="A491" s="9"/>
      <c r="B491" s="9"/>
      <c r="C491" s="9"/>
      <c r="D491" s="9"/>
      <c r="E491" s="9"/>
      <c r="F491" s="9"/>
      <c r="G491" s="52"/>
      <c r="H491" s="9"/>
      <c r="I491" s="9"/>
      <c r="J491" s="52"/>
      <c r="K491" s="9"/>
      <c r="L491" s="9"/>
      <c r="M491" s="52"/>
      <c r="N491" s="9"/>
      <c r="O491" s="9"/>
      <c r="P491" s="52"/>
      <c r="Q491" s="9"/>
      <c r="R491" s="9"/>
      <c r="S491" s="52"/>
      <c r="T491" s="9"/>
      <c r="U491" s="9"/>
      <c r="V491" s="52"/>
      <c r="W491" s="9"/>
      <c r="X491" s="9"/>
      <c r="Y491" s="52"/>
      <c r="Z491" s="9"/>
      <c r="AA491" s="9"/>
      <c r="AB491" s="52"/>
      <c r="AC491" s="9"/>
      <c r="AD491" s="9"/>
      <c r="AE491" s="52"/>
      <c r="AF491" s="9"/>
      <c r="AG491" s="9"/>
      <c r="AH491" s="52"/>
      <c r="AI491" s="9"/>
      <c r="AJ491" s="9"/>
      <c r="AK491" s="52"/>
      <c r="AL491" s="9"/>
      <c r="AM491" s="9"/>
      <c r="AN491" s="52"/>
    </row>
    <row r="492" spans="1:40" ht="12.75" x14ac:dyDescent="0.35">
      <c r="A492" s="9"/>
      <c r="B492" s="9"/>
      <c r="C492" s="9"/>
      <c r="D492" s="9"/>
      <c r="E492" s="9"/>
      <c r="F492" s="9"/>
      <c r="G492" s="52"/>
      <c r="H492" s="9"/>
      <c r="I492" s="9"/>
      <c r="J492" s="52"/>
      <c r="K492" s="9"/>
      <c r="L492" s="9"/>
      <c r="M492" s="52"/>
      <c r="N492" s="9"/>
      <c r="O492" s="9"/>
      <c r="P492" s="52"/>
      <c r="Q492" s="9"/>
      <c r="R492" s="9"/>
      <c r="S492" s="52"/>
      <c r="T492" s="9"/>
      <c r="U492" s="9"/>
      <c r="V492" s="52"/>
      <c r="W492" s="9"/>
      <c r="X492" s="9"/>
      <c r="Y492" s="52"/>
      <c r="Z492" s="9"/>
      <c r="AA492" s="9"/>
      <c r="AB492" s="52"/>
      <c r="AC492" s="9"/>
      <c r="AD492" s="9"/>
      <c r="AE492" s="52"/>
      <c r="AF492" s="9"/>
      <c r="AG492" s="9"/>
      <c r="AH492" s="52"/>
      <c r="AI492" s="9"/>
      <c r="AJ492" s="9"/>
      <c r="AK492" s="52"/>
      <c r="AL492" s="9"/>
      <c r="AM492" s="9"/>
      <c r="AN492" s="52"/>
    </row>
    <row r="493" spans="1:40" ht="12.75" x14ac:dyDescent="0.35">
      <c r="A493" s="9"/>
      <c r="B493" s="9"/>
      <c r="C493" s="9"/>
      <c r="D493" s="9"/>
      <c r="E493" s="9"/>
      <c r="F493" s="9"/>
      <c r="G493" s="52"/>
      <c r="H493" s="9"/>
      <c r="I493" s="9"/>
      <c r="J493" s="52"/>
      <c r="K493" s="9"/>
      <c r="L493" s="9"/>
      <c r="M493" s="52"/>
      <c r="N493" s="9"/>
      <c r="O493" s="9"/>
      <c r="P493" s="52"/>
      <c r="Q493" s="9"/>
      <c r="R493" s="9"/>
      <c r="S493" s="52"/>
      <c r="T493" s="9"/>
      <c r="U493" s="9"/>
      <c r="V493" s="52"/>
      <c r="W493" s="9"/>
      <c r="X493" s="9"/>
      <c r="Y493" s="52"/>
      <c r="Z493" s="9"/>
      <c r="AA493" s="9"/>
      <c r="AB493" s="52"/>
      <c r="AC493" s="9"/>
      <c r="AD493" s="9"/>
      <c r="AE493" s="52"/>
      <c r="AF493" s="9"/>
      <c r="AG493" s="9"/>
      <c r="AH493" s="52"/>
      <c r="AI493" s="9"/>
      <c r="AJ493" s="9"/>
      <c r="AK493" s="52"/>
      <c r="AL493" s="9"/>
      <c r="AM493" s="9"/>
      <c r="AN493" s="52"/>
    </row>
    <row r="494" spans="1:40" ht="12.75" x14ac:dyDescent="0.35">
      <c r="A494" s="9"/>
      <c r="B494" s="9"/>
      <c r="C494" s="9"/>
      <c r="D494" s="9"/>
      <c r="E494" s="9"/>
      <c r="F494" s="9"/>
      <c r="G494" s="52"/>
      <c r="H494" s="9"/>
      <c r="I494" s="9"/>
      <c r="J494" s="52"/>
      <c r="K494" s="9"/>
      <c r="L494" s="9"/>
      <c r="M494" s="52"/>
      <c r="N494" s="9"/>
      <c r="O494" s="9"/>
      <c r="P494" s="52"/>
      <c r="Q494" s="9"/>
      <c r="R494" s="9"/>
      <c r="S494" s="52"/>
      <c r="T494" s="9"/>
      <c r="U494" s="9"/>
      <c r="V494" s="52"/>
      <c r="W494" s="9"/>
      <c r="X494" s="9"/>
      <c r="Y494" s="52"/>
      <c r="Z494" s="9"/>
      <c r="AA494" s="9"/>
      <c r="AB494" s="52"/>
      <c r="AC494" s="9"/>
      <c r="AD494" s="9"/>
      <c r="AE494" s="52"/>
      <c r="AF494" s="9"/>
      <c r="AG494" s="9"/>
      <c r="AH494" s="52"/>
      <c r="AI494" s="9"/>
      <c r="AJ494" s="9"/>
      <c r="AK494" s="52"/>
      <c r="AL494" s="9"/>
      <c r="AM494" s="9"/>
      <c r="AN494" s="52"/>
    </row>
    <row r="495" spans="1:40" ht="12.75" x14ac:dyDescent="0.35">
      <c r="A495" s="9"/>
      <c r="B495" s="9"/>
      <c r="C495" s="9"/>
      <c r="D495" s="9"/>
      <c r="E495" s="9"/>
      <c r="F495" s="9"/>
      <c r="G495" s="52"/>
      <c r="H495" s="9"/>
      <c r="I495" s="9"/>
      <c r="J495" s="52"/>
      <c r="K495" s="9"/>
      <c r="L495" s="9"/>
      <c r="M495" s="52"/>
      <c r="N495" s="9"/>
      <c r="O495" s="9"/>
      <c r="P495" s="52"/>
      <c r="Q495" s="9"/>
      <c r="R495" s="9"/>
      <c r="S495" s="52"/>
      <c r="T495" s="9"/>
      <c r="U495" s="9"/>
      <c r="V495" s="52"/>
      <c r="W495" s="9"/>
      <c r="X495" s="9"/>
      <c r="Y495" s="52"/>
      <c r="Z495" s="9"/>
      <c r="AA495" s="9"/>
      <c r="AB495" s="52"/>
      <c r="AC495" s="9"/>
      <c r="AD495" s="9"/>
      <c r="AE495" s="52"/>
      <c r="AF495" s="9"/>
      <c r="AG495" s="9"/>
      <c r="AH495" s="52"/>
      <c r="AI495" s="9"/>
      <c r="AJ495" s="9"/>
      <c r="AK495" s="52"/>
      <c r="AL495" s="9"/>
      <c r="AM495" s="9"/>
      <c r="AN495" s="52"/>
    </row>
    <row r="496" spans="1:40" ht="12.75" x14ac:dyDescent="0.35">
      <c r="A496" s="9"/>
      <c r="B496" s="9"/>
      <c r="C496" s="9"/>
      <c r="D496" s="9"/>
      <c r="E496" s="9"/>
      <c r="F496" s="9"/>
      <c r="G496" s="52"/>
      <c r="H496" s="9"/>
      <c r="I496" s="9"/>
      <c r="J496" s="52"/>
      <c r="K496" s="9"/>
      <c r="L496" s="9"/>
      <c r="M496" s="52"/>
      <c r="N496" s="9"/>
      <c r="O496" s="9"/>
      <c r="P496" s="52"/>
      <c r="Q496" s="9"/>
      <c r="R496" s="9"/>
      <c r="S496" s="52"/>
      <c r="T496" s="9"/>
      <c r="U496" s="9"/>
      <c r="V496" s="52"/>
      <c r="W496" s="9"/>
      <c r="X496" s="9"/>
      <c r="Y496" s="52"/>
      <c r="Z496" s="9"/>
      <c r="AA496" s="9"/>
      <c r="AB496" s="52"/>
      <c r="AC496" s="9"/>
      <c r="AD496" s="9"/>
      <c r="AE496" s="52"/>
      <c r="AF496" s="9"/>
      <c r="AG496" s="9"/>
      <c r="AH496" s="52"/>
      <c r="AI496" s="9"/>
      <c r="AJ496" s="9"/>
      <c r="AK496" s="52"/>
      <c r="AL496" s="9"/>
      <c r="AM496" s="9"/>
      <c r="AN496" s="52"/>
    </row>
    <row r="497" spans="1:40" ht="12.75" x14ac:dyDescent="0.35">
      <c r="A497" s="9"/>
      <c r="B497" s="9"/>
      <c r="C497" s="9"/>
      <c r="D497" s="9"/>
      <c r="E497" s="9"/>
      <c r="F497" s="9"/>
      <c r="G497" s="52"/>
      <c r="H497" s="9"/>
      <c r="I497" s="9"/>
      <c r="J497" s="52"/>
      <c r="K497" s="9"/>
      <c r="L497" s="9"/>
      <c r="M497" s="52"/>
      <c r="N497" s="9"/>
      <c r="O497" s="9"/>
      <c r="P497" s="52"/>
      <c r="Q497" s="9"/>
      <c r="R497" s="9"/>
      <c r="S497" s="52"/>
      <c r="T497" s="9"/>
      <c r="U497" s="9"/>
      <c r="V497" s="52"/>
      <c r="W497" s="9"/>
      <c r="X497" s="9"/>
      <c r="Y497" s="52"/>
      <c r="Z497" s="9"/>
      <c r="AA497" s="9"/>
      <c r="AB497" s="52"/>
      <c r="AC497" s="9"/>
      <c r="AD497" s="9"/>
      <c r="AE497" s="52"/>
      <c r="AF497" s="9"/>
      <c r="AG497" s="9"/>
      <c r="AH497" s="52"/>
      <c r="AI497" s="9"/>
      <c r="AJ497" s="9"/>
      <c r="AK497" s="52"/>
      <c r="AL497" s="9"/>
      <c r="AM497" s="9"/>
      <c r="AN497" s="52"/>
    </row>
    <row r="498" spans="1:40" ht="12.75" x14ac:dyDescent="0.35">
      <c r="A498" s="9"/>
      <c r="B498" s="9"/>
      <c r="C498" s="9"/>
      <c r="D498" s="9"/>
      <c r="E498" s="9"/>
      <c r="F498" s="9"/>
      <c r="G498" s="52"/>
      <c r="H498" s="9"/>
      <c r="I498" s="9"/>
      <c r="J498" s="52"/>
      <c r="K498" s="9"/>
      <c r="L498" s="9"/>
      <c r="M498" s="52"/>
      <c r="N498" s="9"/>
      <c r="O498" s="9"/>
      <c r="P498" s="52"/>
      <c r="Q498" s="9"/>
      <c r="R498" s="9"/>
      <c r="S498" s="52"/>
      <c r="T498" s="9"/>
      <c r="U498" s="9"/>
      <c r="V498" s="52"/>
      <c r="W498" s="9"/>
      <c r="X498" s="9"/>
      <c r="Y498" s="52"/>
      <c r="Z498" s="9"/>
      <c r="AA498" s="9"/>
      <c r="AB498" s="52"/>
      <c r="AC498" s="9"/>
      <c r="AD498" s="9"/>
      <c r="AE498" s="52"/>
      <c r="AF498" s="9"/>
      <c r="AG498" s="9"/>
      <c r="AH498" s="52"/>
      <c r="AI498" s="9"/>
      <c r="AJ498" s="9"/>
      <c r="AK498" s="52"/>
      <c r="AL498" s="9"/>
      <c r="AM498" s="9"/>
      <c r="AN498" s="52"/>
    </row>
    <row r="499" spans="1:40" ht="12.75" x14ac:dyDescent="0.35">
      <c r="A499" s="9"/>
      <c r="B499" s="9"/>
      <c r="C499" s="9"/>
      <c r="D499" s="9"/>
      <c r="E499" s="9"/>
      <c r="F499" s="9"/>
      <c r="G499" s="52"/>
      <c r="H499" s="9"/>
      <c r="I499" s="9"/>
      <c r="J499" s="52"/>
      <c r="K499" s="9"/>
      <c r="L499" s="9"/>
      <c r="M499" s="52"/>
      <c r="N499" s="9"/>
      <c r="O499" s="9"/>
      <c r="P499" s="52"/>
      <c r="Q499" s="9"/>
      <c r="R499" s="9"/>
      <c r="S499" s="52"/>
      <c r="T499" s="9"/>
      <c r="U499" s="9"/>
      <c r="V499" s="52"/>
      <c r="W499" s="9"/>
      <c r="X499" s="9"/>
      <c r="Y499" s="52"/>
      <c r="Z499" s="9"/>
      <c r="AA499" s="9"/>
      <c r="AB499" s="52"/>
      <c r="AC499" s="9"/>
      <c r="AD499" s="9"/>
      <c r="AE499" s="52"/>
      <c r="AF499" s="9"/>
      <c r="AG499" s="9"/>
      <c r="AH499" s="52"/>
      <c r="AI499" s="9"/>
      <c r="AJ499" s="9"/>
      <c r="AK499" s="52"/>
      <c r="AL499" s="9"/>
      <c r="AM499" s="9"/>
      <c r="AN499" s="52"/>
    </row>
    <row r="500" spans="1:40" ht="12.75" x14ac:dyDescent="0.35">
      <c r="A500" s="9"/>
      <c r="B500" s="9"/>
      <c r="C500" s="9"/>
      <c r="D500" s="9"/>
      <c r="E500" s="9"/>
      <c r="F500" s="9"/>
      <c r="G500" s="52"/>
      <c r="H500" s="9"/>
      <c r="I500" s="9"/>
      <c r="J500" s="52"/>
      <c r="K500" s="9"/>
      <c r="L500" s="9"/>
      <c r="M500" s="52"/>
      <c r="N500" s="9"/>
      <c r="O500" s="9"/>
      <c r="P500" s="52"/>
      <c r="Q500" s="9"/>
      <c r="R500" s="9"/>
      <c r="S500" s="52"/>
      <c r="T500" s="9"/>
      <c r="U500" s="9"/>
      <c r="V500" s="52"/>
      <c r="W500" s="9"/>
      <c r="X500" s="9"/>
      <c r="Y500" s="52"/>
      <c r="Z500" s="9"/>
      <c r="AA500" s="9"/>
      <c r="AB500" s="52"/>
      <c r="AC500" s="9"/>
      <c r="AD500" s="9"/>
      <c r="AE500" s="52"/>
      <c r="AF500" s="9"/>
      <c r="AG500" s="9"/>
      <c r="AH500" s="52"/>
      <c r="AI500" s="9"/>
      <c r="AJ500" s="9"/>
      <c r="AK500" s="52"/>
      <c r="AL500" s="9"/>
      <c r="AM500" s="9"/>
      <c r="AN500" s="52"/>
    </row>
    <row r="501" spans="1:40" ht="12.75" x14ac:dyDescent="0.35">
      <c r="A501" s="9"/>
      <c r="B501" s="9"/>
      <c r="C501" s="9"/>
      <c r="D501" s="9"/>
      <c r="E501" s="9"/>
      <c r="F501" s="9"/>
      <c r="G501" s="52"/>
      <c r="H501" s="9"/>
      <c r="I501" s="9"/>
      <c r="J501" s="52"/>
      <c r="K501" s="9"/>
      <c r="L501" s="9"/>
      <c r="M501" s="52"/>
      <c r="N501" s="9"/>
      <c r="O501" s="9"/>
      <c r="P501" s="52"/>
      <c r="Q501" s="9"/>
      <c r="R501" s="9"/>
      <c r="S501" s="52"/>
      <c r="T501" s="9"/>
      <c r="U501" s="9"/>
      <c r="V501" s="52"/>
      <c r="W501" s="9"/>
      <c r="X501" s="9"/>
      <c r="Y501" s="52"/>
      <c r="Z501" s="9"/>
      <c r="AA501" s="9"/>
      <c r="AB501" s="52"/>
      <c r="AC501" s="9"/>
      <c r="AD501" s="9"/>
      <c r="AE501" s="52"/>
      <c r="AF501" s="9"/>
      <c r="AG501" s="9"/>
      <c r="AH501" s="52"/>
      <c r="AI501" s="9"/>
      <c r="AJ501" s="9"/>
      <c r="AK501" s="52"/>
      <c r="AL501" s="9"/>
      <c r="AM501" s="9"/>
      <c r="AN501" s="52"/>
    </row>
    <row r="502" spans="1:40" ht="12.75" x14ac:dyDescent="0.35">
      <c r="A502" s="9"/>
      <c r="B502" s="9"/>
      <c r="C502" s="9"/>
      <c r="D502" s="9"/>
      <c r="E502" s="9"/>
      <c r="F502" s="9"/>
      <c r="G502" s="52"/>
      <c r="H502" s="9"/>
      <c r="I502" s="9"/>
      <c r="J502" s="52"/>
      <c r="K502" s="9"/>
      <c r="L502" s="9"/>
      <c r="M502" s="52"/>
      <c r="N502" s="9"/>
      <c r="O502" s="9"/>
      <c r="P502" s="52"/>
      <c r="Q502" s="9"/>
      <c r="R502" s="9"/>
      <c r="S502" s="52"/>
      <c r="T502" s="9"/>
      <c r="U502" s="9"/>
      <c r="V502" s="52"/>
      <c r="W502" s="9"/>
      <c r="X502" s="9"/>
      <c r="Y502" s="52"/>
      <c r="Z502" s="9"/>
      <c r="AA502" s="9"/>
      <c r="AB502" s="52"/>
      <c r="AC502" s="9"/>
      <c r="AD502" s="9"/>
      <c r="AE502" s="52"/>
      <c r="AF502" s="9"/>
      <c r="AG502" s="9"/>
      <c r="AH502" s="52"/>
      <c r="AI502" s="9"/>
      <c r="AJ502" s="9"/>
      <c r="AK502" s="52"/>
      <c r="AL502" s="9"/>
      <c r="AM502" s="9"/>
      <c r="AN502" s="52"/>
    </row>
    <row r="503" spans="1:40" ht="12.75" x14ac:dyDescent="0.35">
      <c r="A503" s="9"/>
      <c r="B503" s="9"/>
      <c r="C503" s="9"/>
      <c r="D503" s="9"/>
      <c r="E503" s="9"/>
      <c r="F503" s="9"/>
      <c r="G503" s="52"/>
      <c r="H503" s="9"/>
      <c r="I503" s="9"/>
      <c r="J503" s="52"/>
      <c r="K503" s="9"/>
      <c r="L503" s="9"/>
      <c r="M503" s="52"/>
      <c r="N503" s="9"/>
      <c r="O503" s="9"/>
      <c r="P503" s="52"/>
      <c r="Q503" s="9"/>
      <c r="R503" s="9"/>
      <c r="S503" s="52"/>
      <c r="T503" s="9"/>
      <c r="U503" s="9"/>
      <c r="V503" s="52"/>
      <c r="W503" s="9"/>
      <c r="X503" s="9"/>
      <c r="Y503" s="52"/>
      <c r="Z503" s="9"/>
      <c r="AA503" s="9"/>
      <c r="AB503" s="52"/>
      <c r="AC503" s="9"/>
      <c r="AD503" s="9"/>
      <c r="AE503" s="52"/>
      <c r="AF503" s="9"/>
      <c r="AG503" s="9"/>
      <c r="AH503" s="52"/>
      <c r="AI503" s="9"/>
      <c r="AJ503" s="9"/>
      <c r="AK503" s="52"/>
      <c r="AL503" s="9"/>
      <c r="AM503" s="9"/>
      <c r="AN503" s="52"/>
    </row>
    <row r="504" spans="1:40" ht="12.75" x14ac:dyDescent="0.35">
      <c r="A504" s="9"/>
      <c r="B504" s="9"/>
      <c r="C504" s="9"/>
      <c r="D504" s="9"/>
      <c r="E504" s="9"/>
      <c r="F504" s="9"/>
      <c r="G504" s="52"/>
      <c r="H504" s="9"/>
      <c r="I504" s="9"/>
      <c r="J504" s="52"/>
      <c r="K504" s="9"/>
      <c r="L504" s="9"/>
      <c r="M504" s="52"/>
      <c r="N504" s="9"/>
      <c r="O504" s="9"/>
      <c r="P504" s="52"/>
      <c r="Q504" s="9"/>
      <c r="R504" s="9"/>
      <c r="S504" s="52"/>
      <c r="T504" s="9"/>
      <c r="U504" s="9"/>
      <c r="V504" s="52"/>
      <c r="W504" s="9"/>
      <c r="X504" s="9"/>
      <c r="Y504" s="52"/>
      <c r="Z504" s="9"/>
      <c r="AA504" s="9"/>
      <c r="AB504" s="52"/>
      <c r="AC504" s="9"/>
      <c r="AD504" s="9"/>
      <c r="AE504" s="52"/>
      <c r="AF504" s="9"/>
      <c r="AG504" s="9"/>
      <c r="AH504" s="52"/>
      <c r="AI504" s="9"/>
      <c r="AJ504" s="9"/>
      <c r="AK504" s="52"/>
      <c r="AL504" s="9"/>
      <c r="AM504" s="9"/>
      <c r="AN504" s="52"/>
    </row>
    <row r="505" spans="1:40" ht="12.75" x14ac:dyDescent="0.35">
      <c r="A505" s="9"/>
      <c r="B505" s="9"/>
      <c r="C505" s="9"/>
      <c r="D505" s="9"/>
      <c r="E505" s="9"/>
      <c r="F505" s="9"/>
      <c r="G505" s="52"/>
      <c r="H505" s="9"/>
      <c r="I505" s="9"/>
      <c r="J505" s="52"/>
      <c r="K505" s="9"/>
      <c r="L505" s="9"/>
      <c r="M505" s="52"/>
      <c r="N505" s="9"/>
      <c r="O505" s="9"/>
      <c r="P505" s="52"/>
      <c r="Q505" s="9"/>
      <c r="R505" s="9"/>
      <c r="S505" s="52"/>
      <c r="T505" s="9"/>
      <c r="U505" s="9"/>
      <c r="V505" s="52"/>
      <c r="W505" s="9"/>
      <c r="X505" s="9"/>
      <c r="Y505" s="52"/>
      <c r="Z505" s="9"/>
      <c r="AA505" s="9"/>
      <c r="AB505" s="52"/>
      <c r="AC505" s="9"/>
      <c r="AD505" s="9"/>
      <c r="AE505" s="52"/>
      <c r="AF505" s="9"/>
      <c r="AG505" s="9"/>
      <c r="AH505" s="52"/>
      <c r="AI505" s="9"/>
      <c r="AJ505" s="9"/>
      <c r="AK505" s="52"/>
      <c r="AL505" s="9"/>
      <c r="AM505" s="9"/>
      <c r="AN505" s="52"/>
    </row>
    <row r="506" spans="1:40" ht="12.75" x14ac:dyDescent="0.35">
      <c r="A506" s="9"/>
      <c r="B506" s="9"/>
      <c r="C506" s="9"/>
      <c r="D506" s="9"/>
      <c r="E506" s="9"/>
      <c r="F506" s="9"/>
      <c r="G506" s="52"/>
      <c r="H506" s="9"/>
      <c r="I506" s="9"/>
      <c r="J506" s="52"/>
      <c r="K506" s="9"/>
      <c r="L506" s="9"/>
      <c r="M506" s="52"/>
      <c r="N506" s="9"/>
      <c r="O506" s="9"/>
      <c r="P506" s="52"/>
      <c r="Q506" s="9"/>
      <c r="R506" s="9"/>
      <c r="S506" s="52"/>
      <c r="T506" s="9"/>
      <c r="U506" s="9"/>
      <c r="V506" s="52"/>
      <c r="W506" s="9"/>
      <c r="X506" s="9"/>
      <c r="Y506" s="52"/>
      <c r="Z506" s="9"/>
      <c r="AA506" s="9"/>
      <c r="AB506" s="52"/>
      <c r="AC506" s="9"/>
      <c r="AD506" s="9"/>
      <c r="AE506" s="52"/>
      <c r="AF506" s="9"/>
      <c r="AG506" s="9"/>
      <c r="AH506" s="52"/>
      <c r="AI506" s="9"/>
      <c r="AJ506" s="9"/>
      <c r="AK506" s="52"/>
      <c r="AL506" s="9"/>
      <c r="AM506" s="9"/>
      <c r="AN506" s="52"/>
    </row>
    <row r="507" spans="1:40" ht="12.75" x14ac:dyDescent="0.35">
      <c r="A507" s="9"/>
      <c r="B507" s="9"/>
      <c r="C507" s="9"/>
      <c r="D507" s="9"/>
      <c r="E507" s="9"/>
      <c r="F507" s="9"/>
      <c r="G507" s="52"/>
      <c r="H507" s="9"/>
      <c r="I507" s="9"/>
      <c r="J507" s="52"/>
      <c r="K507" s="9"/>
      <c r="L507" s="9"/>
      <c r="M507" s="52"/>
      <c r="N507" s="9"/>
      <c r="O507" s="9"/>
      <c r="P507" s="52"/>
      <c r="Q507" s="9"/>
      <c r="R507" s="9"/>
      <c r="S507" s="52"/>
      <c r="T507" s="9"/>
      <c r="U507" s="9"/>
      <c r="V507" s="52"/>
      <c r="W507" s="9"/>
      <c r="X507" s="9"/>
      <c r="Y507" s="52"/>
      <c r="Z507" s="9"/>
      <c r="AA507" s="9"/>
      <c r="AB507" s="52"/>
      <c r="AC507" s="9"/>
      <c r="AD507" s="9"/>
      <c r="AE507" s="52"/>
      <c r="AF507" s="9"/>
      <c r="AG507" s="9"/>
      <c r="AH507" s="52"/>
      <c r="AI507" s="9"/>
      <c r="AJ507" s="9"/>
      <c r="AK507" s="52"/>
      <c r="AL507" s="9"/>
      <c r="AM507" s="9"/>
      <c r="AN507" s="52"/>
    </row>
    <row r="508" spans="1:40" ht="12.75" x14ac:dyDescent="0.35">
      <c r="A508" s="9"/>
      <c r="B508" s="9"/>
      <c r="C508" s="9"/>
      <c r="D508" s="9"/>
      <c r="E508" s="9"/>
      <c r="F508" s="9"/>
      <c r="G508" s="52"/>
      <c r="H508" s="9"/>
      <c r="I508" s="9"/>
      <c r="J508" s="52"/>
      <c r="K508" s="9"/>
      <c r="L508" s="9"/>
      <c r="M508" s="52"/>
      <c r="N508" s="9"/>
      <c r="O508" s="9"/>
      <c r="P508" s="52"/>
      <c r="Q508" s="9"/>
      <c r="R508" s="9"/>
      <c r="S508" s="52"/>
      <c r="T508" s="9"/>
      <c r="U508" s="9"/>
      <c r="V508" s="52"/>
      <c r="W508" s="9"/>
      <c r="X508" s="9"/>
      <c r="Y508" s="52"/>
      <c r="Z508" s="9"/>
      <c r="AA508" s="9"/>
      <c r="AB508" s="52"/>
      <c r="AC508" s="9"/>
      <c r="AD508" s="9"/>
      <c r="AE508" s="52"/>
      <c r="AF508" s="9"/>
      <c r="AG508" s="9"/>
      <c r="AH508" s="52"/>
      <c r="AI508" s="9"/>
      <c r="AJ508" s="9"/>
      <c r="AK508" s="52"/>
      <c r="AL508" s="9"/>
      <c r="AM508" s="9"/>
      <c r="AN508" s="52"/>
    </row>
    <row r="509" spans="1:40" ht="12.75" x14ac:dyDescent="0.35">
      <c r="A509" s="9"/>
      <c r="B509" s="9"/>
      <c r="C509" s="9"/>
      <c r="D509" s="9"/>
      <c r="E509" s="9"/>
      <c r="F509" s="9"/>
      <c r="G509" s="52"/>
      <c r="H509" s="9"/>
      <c r="I509" s="9"/>
      <c r="J509" s="52"/>
      <c r="K509" s="9"/>
      <c r="L509" s="9"/>
      <c r="M509" s="52"/>
      <c r="N509" s="9"/>
      <c r="O509" s="9"/>
      <c r="P509" s="52"/>
      <c r="Q509" s="9"/>
      <c r="R509" s="9"/>
      <c r="S509" s="52"/>
      <c r="T509" s="9"/>
      <c r="U509" s="9"/>
      <c r="V509" s="52"/>
      <c r="W509" s="9"/>
      <c r="X509" s="9"/>
      <c r="Y509" s="52"/>
      <c r="Z509" s="9"/>
      <c r="AA509" s="9"/>
      <c r="AB509" s="52"/>
      <c r="AC509" s="9"/>
      <c r="AD509" s="9"/>
      <c r="AE509" s="52"/>
      <c r="AF509" s="9"/>
      <c r="AG509" s="9"/>
      <c r="AH509" s="52"/>
      <c r="AI509" s="9"/>
      <c r="AJ509" s="9"/>
      <c r="AK509" s="52"/>
      <c r="AL509" s="9"/>
      <c r="AM509" s="9"/>
      <c r="AN509" s="52"/>
    </row>
    <row r="510" spans="1:40" ht="12.75" x14ac:dyDescent="0.35">
      <c r="A510" s="9"/>
      <c r="B510" s="9"/>
      <c r="C510" s="9"/>
      <c r="D510" s="9"/>
      <c r="E510" s="9"/>
      <c r="F510" s="9"/>
      <c r="G510" s="52"/>
      <c r="H510" s="9"/>
      <c r="I510" s="9"/>
      <c r="J510" s="52"/>
      <c r="K510" s="9"/>
      <c r="L510" s="9"/>
      <c r="M510" s="52"/>
      <c r="N510" s="9"/>
      <c r="O510" s="9"/>
      <c r="P510" s="52"/>
      <c r="Q510" s="9"/>
      <c r="R510" s="9"/>
      <c r="S510" s="52"/>
      <c r="T510" s="9"/>
      <c r="U510" s="9"/>
      <c r="V510" s="52"/>
      <c r="W510" s="9"/>
      <c r="X510" s="9"/>
      <c r="Y510" s="52"/>
      <c r="Z510" s="9"/>
      <c r="AA510" s="9"/>
      <c r="AB510" s="52"/>
      <c r="AC510" s="9"/>
      <c r="AD510" s="9"/>
      <c r="AE510" s="52"/>
      <c r="AF510" s="9"/>
      <c r="AG510" s="9"/>
      <c r="AH510" s="52"/>
      <c r="AI510" s="9"/>
      <c r="AJ510" s="9"/>
      <c r="AK510" s="52"/>
      <c r="AL510" s="9"/>
      <c r="AM510" s="9"/>
      <c r="AN510" s="52"/>
    </row>
    <row r="511" spans="1:40" ht="12.75" x14ac:dyDescent="0.35">
      <c r="A511" s="9"/>
      <c r="B511" s="9"/>
      <c r="C511" s="9"/>
      <c r="D511" s="9"/>
      <c r="E511" s="9"/>
      <c r="F511" s="9"/>
      <c r="G511" s="52"/>
      <c r="H511" s="9"/>
      <c r="I511" s="9"/>
      <c r="J511" s="52"/>
      <c r="K511" s="9"/>
      <c r="L511" s="9"/>
      <c r="M511" s="52"/>
      <c r="N511" s="9"/>
      <c r="O511" s="9"/>
      <c r="P511" s="52"/>
      <c r="Q511" s="9"/>
      <c r="R511" s="9"/>
      <c r="S511" s="52"/>
      <c r="T511" s="9"/>
      <c r="U511" s="9"/>
      <c r="V511" s="52"/>
      <c r="W511" s="9"/>
      <c r="X511" s="9"/>
      <c r="Y511" s="52"/>
      <c r="Z511" s="9"/>
      <c r="AA511" s="9"/>
      <c r="AB511" s="52"/>
      <c r="AC511" s="9"/>
      <c r="AD511" s="9"/>
      <c r="AE511" s="52"/>
      <c r="AF511" s="9"/>
      <c r="AG511" s="9"/>
      <c r="AH511" s="52"/>
      <c r="AI511" s="9"/>
      <c r="AJ511" s="9"/>
      <c r="AK511" s="52"/>
      <c r="AL511" s="9"/>
      <c r="AM511" s="9"/>
      <c r="AN511" s="52"/>
    </row>
    <row r="512" spans="1:40" ht="12.75" x14ac:dyDescent="0.35">
      <c r="A512" s="9"/>
      <c r="B512" s="9"/>
      <c r="C512" s="9"/>
      <c r="D512" s="9"/>
      <c r="E512" s="9"/>
      <c r="F512" s="9"/>
      <c r="G512" s="52"/>
      <c r="H512" s="9"/>
      <c r="I512" s="9"/>
      <c r="J512" s="52"/>
      <c r="K512" s="9"/>
      <c r="L512" s="9"/>
      <c r="M512" s="52"/>
      <c r="N512" s="9"/>
      <c r="O512" s="9"/>
      <c r="P512" s="52"/>
      <c r="Q512" s="9"/>
      <c r="R512" s="9"/>
      <c r="S512" s="52"/>
      <c r="T512" s="9"/>
      <c r="U512" s="9"/>
      <c r="V512" s="52"/>
      <c r="W512" s="9"/>
      <c r="X512" s="9"/>
      <c r="Y512" s="52"/>
      <c r="Z512" s="9"/>
      <c r="AA512" s="9"/>
      <c r="AB512" s="52"/>
      <c r="AC512" s="9"/>
      <c r="AD512" s="9"/>
      <c r="AE512" s="52"/>
      <c r="AF512" s="9"/>
      <c r="AG512" s="9"/>
      <c r="AH512" s="52"/>
      <c r="AI512" s="9"/>
      <c r="AJ512" s="9"/>
      <c r="AK512" s="52"/>
      <c r="AL512" s="9"/>
      <c r="AM512" s="9"/>
      <c r="AN512" s="52"/>
    </row>
    <row r="513" spans="1:40" ht="12.75" x14ac:dyDescent="0.35">
      <c r="A513" s="9"/>
      <c r="B513" s="9"/>
      <c r="C513" s="9"/>
      <c r="D513" s="9"/>
      <c r="E513" s="9"/>
      <c r="F513" s="9"/>
      <c r="G513" s="52"/>
      <c r="H513" s="9"/>
      <c r="I513" s="9"/>
      <c r="J513" s="52"/>
      <c r="K513" s="9"/>
      <c r="L513" s="9"/>
      <c r="M513" s="52"/>
      <c r="N513" s="9"/>
      <c r="O513" s="9"/>
      <c r="P513" s="52"/>
      <c r="Q513" s="9"/>
      <c r="R513" s="9"/>
      <c r="S513" s="52"/>
      <c r="T513" s="9"/>
      <c r="U513" s="9"/>
      <c r="V513" s="52"/>
      <c r="W513" s="9"/>
      <c r="X513" s="9"/>
      <c r="Y513" s="52"/>
      <c r="Z513" s="9"/>
      <c r="AA513" s="9"/>
      <c r="AB513" s="52"/>
      <c r="AC513" s="9"/>
      <c r="AD513" s="9"/>
      <c r="AE513" s="52"/>
      <c r="AF513" s="9"/>
      <c r="AG513" s="9"/>
      <c r="AH513" s="52"/>
      <c r="AI513" s="9"/>
      <c r="AJ513" s="9"/>
      <c r="AK513" s="52"/>
      <c r="AL513" s="9"/>
      <c r="AM513" s="9"/>
      <c r="AN513" s="52"/>
    </row>
    <row r="514" spans="1:40" ht="12.75" x14ac:dyDescent="0.35">
      <c r="A514" s="9"/>
      <c r="B514" s="9"/>
      <c r="C514" s="9"/>
      <c r="D514" s="9"/>
      <c r="E514" s="9"/>
      <c r="F514" s="9"/>
      <c r="G514" s="52"/>
      <c r="H514" s="9"/>
      <c r="I514" s="9"/>
      <c r="J514" s="52"/>
      <c r="K514" s="9"/>
      <c r="L514" s="9"/>
      <c r="M514" s="52"/>
      <c r="N514" s="9"/>
      <c r="O514" s="9"/>
      <c r="P514" s="52"/>
      <c r="Q514" s="9"/>
      <c r="R514" s="9"/>
      <c r="S514" s="52"/>
      <c r="T514" s="9"/>
      <c r="U514" s="9"/>
      <c r="V514" s="52"/>
      <c r="W514" s="9"/>
      <c r="X514" s="9"/>
      <c r="Y514" s="52"/>
      <c r="Z514" s="9"/>
      <c r="AA514" s="9"/>
      <c r="AB514" s="52"/>
      <c r="AC514" s="9"/>
      <c r="AD514" s="9"/>
      <c r="AE514" s="52"/>
      <c r="AF514" s="9"/>
      <c r="AG514" s="9"/>
      <c r="AH514" s="52"/>
      <c r="AI514" s="9"/>
      <c r="AJ514" s="9"/>
      <c r="AK514" s="52"/>
      <c r="AL514" s="9"/>
      <c r="AM514" s="9"/>
      <c r="AN514" s="52"/>
    </row>
    <row r="515" spans="1:40" ht="12.75" x14ac:dyDescent="0.35">
      <c r="A515" s="9"/>
      <c r="B515" s="9"/>
      <c r="C515" s="9"/>
      <c r="D515" s="9"/>
      <c r="E515" s="9"/>
      <c r="F515" s="9"/>
      <c r="G515" s="52"/>
      <c r="H515" s="9"/>
      <c r="I515" s="9"/>
      <c r="J515" s="52"/>
      <c r="K515" s="9"/>
      <c r="L515" s="9"/>
      <c r="M515" s="52"/>
      <c r="N515" s="9"/>
      <c r="O515" s="9"/>
      <c r="P515" s="52"/>
      <c r="Q515" s="9"/>
      <c r="R515" s="9"/>
      <c r="S515" s="52"/>
      <c r="T515" s="9"/>
      <c r="U515" s="9"/>
      <c r="V515" s="52"/>
      <c r="W515" s="9"/>
      <c r="X515" s="9"/>
      <c r="Y515" s="52"/>
      <c r="Z515" s="9"/>
      <c r="AA515" s="9"/>
      <c r="AB515" s="52"/>
      <c r="AC515" s="9"/>
      <c r="AD515" s="9"/>
      <c r="AE515" s="52"/>
      <c r="AF515" s="9"/>
      <c r="AG515" s="9"/>
      <c r="AH515" s="52"/>
      <c r="AI515" s="9"/>
      <c r="AJ515" s="9"/>
      <c r="AK515" s="52"/>
      <c r="AL515" s="9"/>
      <c r="AM515" s="9"/>
      <c r="AN515" s="52"/>
    </row>
    <row r="516" spans="1:40" ht="12.75" x14ac:dyDescent="0.35">
      <c r="A516" s="9"/>
      <c r="B516" s="9"/>
      <c r="C516" s="9"/>
      <c r="D516" s="9"/>
      <c r="E516" s="9"/>
      <c r="F516" s="9"/>
      <c r="G516" s="52"/>
      <c r="H516" s="9"/>
      <c r="I516" s="9"/>
      <c r="J516" s="52"/>
      <c r="K516" s="9"/>
      <c r="L516" s="9"/>
      <c r="M516" s="52"/>
      <c r="N516" s="9"/>
      <c r="O516" s="9"/>
      <c r="P516" s="52"/>
      <c r="Q516" s="9"/>
      <c r="R516" s="9"/>
      <c r="S516" s="52"/>
      <c r="T516" s="9"/>
      <c r="U516" s="9"/>
      <c r="V516" s="52"/>
      <c r="W516" s="9"/>
      <c r="X516" s="9"/>
      <c r="Y516" s="52"/>
      <c r="Z516" s="9"/>
      <c r="AA516" s="9"/>
      <c r="AB516" s="52"/>
      <c r="AC516" s="9"/>
      <c r="AD516" s="9"/>
      <c r="AE516" s="52"/>
      <c r="AF516" s="9"/>
      <c r="AG516" s="9"/>
      <c r="AH516" s="52"/>
      <c r="AI516" s="9"/>
      <c r="AJ516" s="9"/>
      <c r="AK516" s="52"/>
      <c r="AL516" s="9"/>
      <c r="AM516" s="9"/>
      <c r="AN516" s="52"/>
    </row>
    <row r="517" spans="1:40" ht="12.75" x14ac:dyDescent="0.35">
      <c r="A517" s="9"/>
      <c r="B517" s="9"/>
      <c r="C517" s="9"/>
      <c r="D517" s="9"/>
      <c r="E517" s="9"/>
      <c r="F517" s="9"/>
      <c r="G517" s="52"/>
      <c r="H517" s="9"/>
      <c r="I517" s="9"/>
      <c r="J517" s="52"/>
      <c r="K517" s="9"/>
      <c r="L517" s="9"/>
      <c r="M517" s="52"/>
      <c r="N517" s="9"/>
      <c r="O517" s="9"/>
      <c r="P517" s="52"/>
      <c r="Q517" s="9"/>
      <c r="R517" s="9"/>
      <c r="S517" s="52"/>
      <c r="T517" s="9"/>
      <c r="U517" s="9"/>
      <c r="V517" s="52"/>
      <c r="W517" s="9"/>
      <c r="X517" s="9"/>
      <c r="Y517" s="52"/>
      <c r="Z517" s="9"/>
      <c r="AA517" s="9"/>
      <c r="AB517" s="52"/>
      <c r="AC517" s="9"/>
      <c r="AD517" s="9"/>
      <c r="AE517" s="52"/>
      <c r="AF517" s="9"/>
      <c r="AG517" s="9"/>
      <c r="AH517" s="52"/>
      <c r="AI517" s="9"/>
      <c r="AJ517" s="9"/>
      <c r="AK517" s="52"/>
      <c r="AL517" s="9"/>
      <c r="AM517" s="9"/>
      <c r="AN517" s="52"/>
    </row>
    <row r="518" spans="1:40" ht="12.75" x14ac:dyDescent="0.35">
      <c r="A518" s="9"/>
      <c r="B518" s="9"/>
      <c r="C518" s="9"/>
      <c r="D518" s="9"/>
      <c r="E518" s="9"/>
      <c r="F518" s="9"/>
      <c r="G518" s="52"/>
      <c r="H518" s="9"/>
      <c r="I518" s="9"/>
      <c r="J518" s="52"/>
      <c r="K518" s="9"/>
      <c r="L518" s="9"/>
      <c r="M518" s="52"/>
      <c r="N518" s="9"/>
      <c r="O518" s="9"/>
      <c r="P518" s="52"/>
      <c r="Q518" s="9"/>
      <c r="R518" s="9"/>
      <c r="S518" s="52"/>
      <c r="T518" s="9"/>
      <c r="U518" s="9"/>
      <c r="V518" s="52"/>
      <c r="W518" s="9"/>
      <c r="X518" s="9"/>
      <c r="Y518" s="52"/>
      <c r="Z518" s="9"/>
      <c r="AA518" s="9"/>
      <c r="AB518" s="52"/>
      <c r="AC518" s="9"/>
      <c r="AD518" s="9"/>
      <c r="AE518" s="52"/>
      <c r="AF518" s="9"/>
      <c r="AG518" s="9"/>
      <c r="AH518" s="52"/>
      <c r="AI518" s="9"/>
      <c r="AJ518" s="9"/>
      <c r="AK518" s="52"/>
      <c r="AL518" s="9"/>
      <c r="AM518" s="9"/>
      <c r="AN518" s="52"/>
    </row>
    <row r="519" spans="1:40" ht="12.75" x14ac:dyDescent="0.35">
      <c r="A519" s="9"/>
      <c r="B519" s="9"/>
      <c r="C519" s="9"/>
      <c r="D519" s="9"/>
      <c r="E519" s="9"/>
      <c r="F519" s="9"/>
      <c r="G519" s="52"/>
      <c r="H519" s="9"/>
      <c r="I519" s="9"/>
      <c r="J519" s="52"/>
      <c r="K519" s="9"/>
      <c r="L519" s="9"/>
      <c r="M519" s="52"/>
      <c r="N519" s="9"/>
      <c r="O519" s="9"/>
      <c r="P519" s="52"/>
      <c r="Q519" s="9"/>
      <c r="R519" s="9"/>
      <c r="S519" s="52"/>
      <c r="T519" s="9"/>
      <c r="U519" s="9"/>
      <c r="V519" s="52"/>
      <c r="W519" s="9"/>
      <c r="X519" s="9"/>
      <c r="Y519" s="52"/>
      <c r="Z519" s="9"/>
      <c r="AA519" s="9"/>
      <c r="AB519" s="52"/>
      <c r="AC519" s="9"/>
      <c r="AD519" s="9"/>
      <c r="AE519" s="52"/>
      <c r="AF519" s="9"/>
      <c r="AG519" s="9"/>
      <c r="AH519" s="52"/>
      <c r="AI519" s="9"/>
      <c r="AJ519" s="9"/>
      <c r="AK519" s="52"/>
      <c r="AL519" s="9"/>
      <c r="AM519" s="9"/>
      <c r="AN519" s="52"/>
    </row>
    <row r="520" spans="1:40" ht="12.75" x14ac:dyDescent="0.35">
      <c r="A520" s="9"/>
      <c r="B520" s="9"/>
      <c r="C520" s="9"/>
      <c r="D520" s="9"/>
      <c r="E520" s="9"/>
      <c r="F520" s="9"/>
      <c r="G520" s="52"/>
      <c r="H520" s="9"/>
      <c r="I520" s="9"/>
      <c r="J520" s="52"/>
      <c r="K520" s="9"/>
      <c r="L520" s="9"/>
      <c r="M520" s="52"/>
      <c r="N520" s="9"/>
      <c r="O520" s="9"/>
      <c r="P520" s="52"/>
      <c r="Q520" s="9"/>
      <c r="R520" s="9"/>
      <c r="S520" s="52"/>
      <c r="T520" s="9"/>
      <c r="U520" s="9"/>
      <c r="V520" s="52"/>
      <c r="W520" s="9"/>
      <c r="X520" s="9"/>
      <c r="Y520" s="52"/>
      <c r="Z520" s="9"/>
      <c r="AA520" s="9"/>
      <c r="AB520" s="52"/>
      <c r="AC520" s="9"/>
      <c r="AD520" s="9"/>
      <c r="AE520" s="52"/>
      <c r="AF520" s="9"/>
      <c r="AG520" s="9"/>
      <c r="AH520" s="52"/>
      <c r="AI520" s="9"/>
      <c r="AJ520" s="9"/>
      <c r="AK520" s="52"/>
      <c r="AL520" s="9"/>
      <c r="AM520" s="9"/>
      <c r="AN520" s="52"/>
    </row>
    <row r="521" spans="1:40" ht="12.75" x14ac:dyDescent="0.35">
      <c r="A521" s="9"/>
      <c r="B521" s="9"/>
      <c r="C521" s="9"/>
      <c r="D521" s="9"/>
      <c r="E521" s="9"/>
      <c r="F521" s="9"/>
      <c r="G521" s="52"/>
      <c r="H521" s="9"/>
      <c r="I521" s="9"/>
      <c r="J521" s="52"/>
      <c r="K521" s="9"/>
      <c r="L521" s="9"/>
      <c r="M521" s="52"/>
      <c r="N521" s="9"/>
      <c r="O521" s="9"/>
      <c r="P521" s="52"/>
      <c r="Q521" s="9"/>
      <c r="R521" s="9"/>
      <c r="S521" s="52"/>
      <c r="T521" s="9"/>
      <c r="U521" s="9"/>
      <c r="V521" s="52"/>
      <c r="W521" s="9"/>
      <c r="X521" s="9"/>
      <c r="Y521" s="52"/>
      <c r="Z521" s="9"/>
      <c r="AA521" s="9"/>
      <c r="AB521" s="52"/>
      <c r="AC521" s="9"/>
      <c r="AD521" s="9"/>
      <c r="AE521" s="52"/>
      <c r="AF521" s="9"/>
      <c r="AG521" s="9"/>
      <c r="AH521" s="52"/>
      <c r="AI521" s="9"/>
      <c r="AJ521" s="9"/>
      <c r="AK521" s="52"/>
      <c r="AL521" s="9"/>
      <c r="AM521" s="9"/>
      <c r="AN521" s="52"/>
    </row>
    <row r="522" spans="1:40" ht="12.75" x14ac:dyDescent="0.35">
      <c r="A522" s="9"/>
      <c r="B522" s="9"/>
      <c r="C522" s="9"/>
      <c r="D522" s="9"/>
      <c r="E522" s="9"/>
      <c r="F522" s="9"/>
      <c r="G522" s="52"/>
      <c r="H522" s="9"/>
      <c r="I522" s="9"/>
      <c r="J522" s="52"/>
      <c r="K522" s="9"/>
      <c r="L522" s="9"/>
      <c r="M522" s="52"/>
      <c r="N522" s="9"/>
      <c r="O522" s="9"/>
      <c r="P522" s="52"/>
      <c r="Q522" s="9"/>
      <c r="R522" s="9"/>
      <c r="S522" s="52"/>
      <c r="T522" s="9"/>
      <c r="U522" s="9"/>
      <c r="V522" s="52"/>
      <c r="W522" s="9"/>
      <c r="X522" s="9"/>
      <c r="Y522" s="52"/>
      <c r="Z522" s="9"/>
      <c r="AA522" s="9"/>
      <c r="AB522" s="52"/>
      <c r="AC522" s="9"/>
      <c r="AD522" s="9"/>
      <c r="AE522" s="52"/>
      <c r="AF522" s="9"/>
      <c r="AG522" s="9"/>
      <c r="AH522" s="52"/>
      <c r="AI522" s="9"/>
      <c r="AJ522" s="9"/>
      <c r="AK522" s="52"/>
      <c r="AL522" s="9"/>
      <c r="AM522" s="9"/>
      <c r="AN522" s="52"/>
    </row>
    <row r="523" spans="1:40" ht="12.75" x14ac:dyDescent="0.35">
      <c r="A523" s="9"/>
      <c r="B523" s="9"/>
      <c r="C523" s="9"/>
      <c r="D523" s="9"/>
      <c r="E523" s="9"/>
      <c r="F523" s="9"/>
      <c r="G523" s="52"/>
      <c r="H523" s="9"/>
      <c r="I523" s="9"/>
      <c r="J523" s="52"/>
      <c r="K523" s="9"/>
      <c r="L523" s="9"/>
      <c r="M523" s="52"/>
      <c r="N523" s="9"/>
      <c r="O523" s="9"/>
      <c r="P523" s="52"/>
      <c r="Q523" s="9"/>
      <c r="R523" s="9"/>
      <c r="S523" s="52"/>
      <c r="T523" s="9"/>
      <c r="U523" s="9"/>
      <c r="V523" s="52"/>
      <c r="W523" s="9"/>
      <c r="X523" s="9"/>
      <c r="Y523" s="52"/>
      <c r="Z523" s="9"/>
      <c r="AA523" s="9"/>
      <c r="AB523" s="52"/>
      <c r="AC523" s="9"/>
      <c r="AD523" s="9"/>
      <c r="AE523" s="52"/>
      <c r="AF523" s="9"/>
      <c r="AG523" s="9"/>
      <c r="AH523" s="52"/>
      <c r="AI523" s="9"/>
      <c r="AJ523" s="9"/>
      <c r="AK523" s="52"/>
      <c r="AL523" s="9"/>
      <c r="AM523" s="9"/>
      <c r="AN523" s="52"/>
    </row>
    <row r="524" spans="1:40" ht="12.75" x14ac:dyDescent="0.35">
      <c r="A524" s="9"/>
      <c r="B524" s="9"/>
      <c r="C524" s="9"/>
      <c r="D524" s="9"/>
      <c r="E524" s="9"/>
      <c r="F524" s="9"/>
      <c r="G524" s="52"/>
      <c r="H524" s="9"/>
      <c r="I524" s="9"/>
      <c r="J524" s="52"/>
      <c r="K524" s="9"/>
      <c r="L524" s="9"/>
      <c r="M524" s="52"/>
      <c r="N524" s="9"/>
      <c r="O524" s="9"/>
      <c r="P524" s="52"/>
      <c r="Q524" s="9"/>
      <c r="R524" s="9"/>
      <c r="S524" s="52"/>
      <c r="T524" s="9"/>
      <c r="U524" s="9"/>
      <c r="V524" s="52"/>
      <c r="W524" s="9"/>
      <c r="X524" s="9"/>
      <c r="Y524" s="52"/>
      <c r="Z524" s="9"/>
      <c r="AA524" s="9"/>
      <c r="AB524" s="52"/>
      <c r="AC524" s="9"/>
      <c r="AD524" s="9"/>
      <c r="AE524" s="52"/>
      <c r="AF524" s="9"/>
      <c r="AG524" s="9"/>
      <c r="AH524" s="52"/>
      <c r="AI524" s="9"/>
      <c r="AJ524" s="9"/>
      <c r="AK524" s="52"/>
      <c r="AL524" s="9"/>
      <c r="AM524" s="9"/>
      <c r="AN524" s="52"/>
    </row>
    <row r="525" spans="1:40" ht="12.75" x14ac:dyDescent="0.35">
      <c r="A525" s="9"/>
      <c r="B525" s="9"/>
      <c r="C525" s="9"/>
      <c r="D525" s="9"/>
      <c r="E525" s="9"/>
      <c r="F525" s="9"/>
      <c r="G525" s="52"/>
      <c r="H525" s="9"/>
      <c r="I525" s="9"/>
      <c r="J525" s="52"/>
      <c r="K525" s="9"/>
      <c r="L525" s="9"/>
      <c r="M525" s="52"/>
      <c r="N525" s="9"/>
      <c r="O525" s="9"/>
      <c r="P525" s="52"/>
      <c r="Q525" s="9"/>
      <c r="R525" s="9"/>
      <c r="S525" s="52"/>
      <c r="T525" s="9"/>
      <c r="U525" s="9"/>
      <c r="V525" s="52"/>
      <c r="W525" s="9"/>
      <c r="X525" s="9"/>
      <c r="Y525" s="52"/>
      <c r="Z525" s="9"/>
      <c r="AA525" s="9"/>
      <c r="AB525" s="52"/>
      <c r="AC525" s="9"/>
      <c r="AD525" s="9"/>
      <c r="AE525" s="52"/>
      <c r="AF525" s="9"/>
      <c r="AG525" s="9"/>
      <c r="AH525" s="52"/>
      <c r="AI525" s="9"/>
      <c r="AJ525" s="9"/>
      <c r="AK525" s="52"/>
      <c r="AL525" s="9"/>
      <c r="AM525" s="9"/>
      <c r="AN525" s="52"/>
    </row>
    <row r="526" spans="1:40" ht="12.75" x14ac:dyDescent="0.35">
      <c r="A526" s="9"/>
      <c r="B526" s="9"/>
      <c r="C526" s="9"/>
      <c r="D526" s="9"/>
      <c r="E526" s="9"/>
      <c r="F526" s="9"/>
      <c r="G526" s="52"/>
      <c r="H526" s="9"/>
      <c r="I526" s="9"/>
      <c r="J526" s="52"/>
      <c r="K526" s="9"/>
      <c r="L526" s="9"/>
      <c r="M526" s="52"/>
      <c r="N526" s="9"/>
      <c r="O526" s="9"/>
      <c r="P526" s="52"/>
      <c r="Q526" s="9"/>
      <c r="R526" s="9"/>
      <c r="S526" s="52"/>
      <c r="T526" s="9"/>
      <c r="U526" s="9"/>
      <c r="V526" s="52"/>
      <c r="W526" s="9"/>
      <c r="X526" s="9"/>
      <c r="Y526" s="52"/>
      <c r="Z526" s="9"/>
      <c r="AA526" s="9"/>
      <c r="AB526" s="52"/>
      <c r="AC526" s="9"/>
      <c r="AD526" s="9"/>
      <c r="AE526" s="52"/>
      <c r="AF526" s="9"/>
      <c r="AG526" s="9"/>
      <c r="AH526" s="52"/>
      <c r="AI526" s="9"/>
      <c r="AJ526" s="9"/>
      <c r="AK526" s="52"/>
      <c r="AL526" s="9"/>
      <c r="AM526" s="9"/>
      <c r="AN526" s="52"/>
    </row>
    <row r="527" spans="1:40" ht="12.75" x14ac:dyDescent="0.35">
      <c r="A527" s="9"/>
      <c r="B527" s="9"/>
      <c r="C527" s="9"/>
      <c r="D527" s="9"/>
      <c r="E527" s="9"/>
      <c r="F527" s="9"/>
      <c r="G527" s="52"/>
      <c r="H527" s="9"/>
      <c r="I527" s="9"/>
      <c r="J527" s="52"/>
      <c r="K527" s="9"/>
      <c r="L527" s="9"/>
      <c r="M527" s="52"/>
      <c r="N527" s="9"/>
      <c r="O527" s="9"/>
      <c r="P527" s="52"/>
      <c r="Q527" s="9"/>
      <c r="R527" s="9"/>
      <c r="S527" s="52"/>
      <c r="T527" s="9"/>
      <c r="U527" s="9"/>
      <c r="V527" s="52"/>
      <c r="W527" s="9"/>
      <c r="X527" s="9"/>
      <c r="Y527" s="52"/>
      <c r="Z527" s="9"/>
      <c r="AA527" s="9"/>
      <c r="AB527" s="52"/>
      <c r="AC527" s="9"/>
      <c r="AD527" s="9"/>
      <c r="AE527" s="52"/>
      <c r="AF527" s="9"/>
      <c r="AG527" s="9"/>
      <c r="AH527" s="52"/>
      <c r="AI527" s="9"/>
      <c r="AJ527" s="9"/>
      <c r="AK527" s="52"/>
      <c r="AL527" s="9"/>
      <c r="AM527" s="9"/>
      <c r="AN527" s="52"/>
    </row>
    <row r="528" spans="1:40" ht="12.75" x14ac:dyDescent="0.35">
      <c r="A528" s="9"/>
      <c r="B528" s="9"/>
      <c r="C528" s="9"/>
      <c r="D528" s="9"/>
      <c r="E528" s="9"/>
      <c r="F528" s="9"/>
      <c r="G528" s="52"/>
      <c r="H528" s="9"/>
      <c r="I528" s="9"/>
      <c r="J528" s="52"/>
      <c r="K528" s="9"/>
      <c r="L528" s="9"/>
      <c r="M528" s="52"/>
      <c r="N528" s="9"/>
      <c r="O528" s="9"/>
      <c r="P528" s="52"/>
      <c r="Q528" s="9"/>
      <c r="R528" s="9"/>
      <c r="S528" s="52"/>
      <c r="T528" s="9"/>
      <c r="U528" s="9"/>
      <c r="V528" s="52"/>
      <c r="W528" s="9"/>
      <c r="X528" s="9"/>
      <c r="Y528" s="52"/>
      <c r="Z528" s="9"/>
      <c r="AA528" s="9"/>
      <c r="AB528" s="52"/>
      <c r="AC528" s="9"/>
      <c r="AD528" s="9"/>
      <c r="AE528" s="52"/>
      <c r="AF528" s="9"/>
      <c r="AG528" s="9"/>
      <c r="AH528" s="52"/>
      <c r="AI528" s="9"/>
      <c r="AJ528" s="9"/>
      <c r="AK528" s="52"/>
      <c r="AL528" s="9"/>
      <c r="AM528" s="9"/>
      <c r="AN528" s="52"/>
    </row>
    <row r="529" spans="1:40" ht="12.75" x14ac:dyDescent="0.35">
      <c r="A529" s="9"/>
      <c r="B529" s="9"/>
      <c r="C529" s="9"/>
      <c r="D529" s="9"/>
      <c r="E529" s="9"/>
      <c r="F529" s="9"/>
      <c r="G529" s="52"/>
      <c r="H529" s="9"/>
      <c r="I529" s="9"/>
      <c r="J529" s="52"/>
      <c r="K529" s="9"/>
      <c r="L529" s="9"/>
      <c r="M529" s="52"/>
      <c r="N529" s="9"/>
      <c r="O529" s="9"/>
      <c r="P529" s="52"/>
      <c r="Q529" s="9"/>
      <c r="R529" s="9"/>
      <c r="S529" s="52"/>
      <c r="T529" s="9"/>
      <c r="U529" s="9"/>
      <c r="V529" s="52"/>
      <c r="W529" s="9"/>
      <c r="X529" s="9"/>
      <c r="Y529" s="52"/>
      <c r="Z529" s="9"/>
      <c r="AA529" s="9"/>
      <c r="AB529" s="52"/>
      <c r="AC529" s="9"/>
      <c r="AD529" s="9"/>
      <c r="AE529" s="52"/>
      <c r="AF529" s="9"/>
      <c r="AG529" s="9"/>
      <c r="AH529" s="52"/>
      <c r="AI529" s="9"/>
      <c r="AJ529" s="9"/>
      <c r="AK529" s="52"/>
      <c r="AL529" s="9"/>
      <c r="AM529" s="9"/>
      <c r="AN529" s="52"/>
    </row>
    <row r="530" spans="1:40" ht="12.75" x14ac:dyDescent="0.35">
      <c r="A530" s="9"/>
      <c r="B530" s="9"/>
      <c r="C530" s="9"/>
      <c r="D530" s="9"/>
      <c r="E530" s="9"/>
      <c r="F530" s="9"/>
      <c r="G530" s="52"/>
      <c r="H530" s="9"/>
      <c r="I530" s="9"/>
      <c r="J530" s="52"/>
      <c r="K530" s="9"/>
      <c r="L530" s="9"/>
      <c r="M530" s="52"/>
      <c r="N530" s="9"/>
      <c r="O530" s="9"/>
      <c r="P530" s="52"/>
      <c r="Q530" s="9"/>
      <c r="R530" s="9"/>
      <c r="S530" s="52"/>
      <c r="T530" s="9"/>
      <c r="U530" s="9"/>
      <c r="V530" s="52"/>
      <c r="W530" s="9"/>
      <c r="X530" s="9"/>
      <c r="Y530" s="52"/>
      <c r="Z530" s="9"/>
      <c r="AA530" s="9"/>
      <c r="AB530" s="52"/>
      <c r="AC530" s="9"/>
      <c r="AD530" s="9"/>
      <c r="AE530" s="52"/>
      <c r="AF530" s="9"/>
      <c r="AG530" s="9"/>
      <c r="AH530" s="52"/>
      <c r="AI530" s="9"/>
      <c r="AJ530" s="9"/>
      <c r="AK530" s="52"/>
      <c r="AL530" s="9"/>
      <c r="AM530" s="9"/>
      <c r="AN530" s="52"/>
    </row>
    <row r="531" spans="1:40" ht="12.75" x14ac:dyDescent="0.35">
      <c r="A531" s="9"/>
      <c r="B531" s="9"/>
      <c r="C531" s="9"/>
      <c r="D531" s="9"/>
      <c r="E531" s="9"/>
      <c r="F531" s="9"/>
      <c r="G531" s="52"/>
      <c r="H531" s="9"/>
      <c r="I531" s="9"/>
      <c r="J531" s="52"/>
      <c r="K531" s="9"/>
      <c r="L531" s="9"/>
      <c r="M531" s="52"/>
      <c r="N531" s="9"/>
      <c r="O531" s="9"/>
      <c r="P531" s="52"/>
      <c r="Q531" s="9"/>
      <c r="R531" s="9"/>
      <c r="S531" s="52"/>
      <c r="T531" s="9"/>
      <c r="U531" s="9"/>
      <c r="V531" s="52"/>
      <c r="W531" s="9"/>
      <c r="X531" s="9"/>
      <c r="Y531" s="52"/>
      <c r="Z531" s="9"/>
      <c r="AA531" s="9"/>
      <c r="AB531" s="52"/>
      <c r="AC531" s="9"/>
      <c r="AD531" s="9"/>
      <c r="AE531" s="52"/>
      <c r="AF531" s="9"/>
      <c r="AG531" s="9"/>
      <c r="AH531" s="52"/>
      <c r="AI531" s="9"/>
      <c r="AJ531" s="9"/>
      <c r="AK531" s="52"/>
      <c r="AL531" s="9"/>
      <c r="AM531" s="9"/>
      <c r="AN531" s="52"/>
    </row>
    <row r="532" spans="1:40" ht="12.75" x14ac:dyDescent="0.35">
      <c r="A532" s="9"/>
      <c r="B532" s="9"/>
      <c r="C532" s="9"/>
      <c r="D532" s="9"/>
      <c r="E532" s="9"/>
      <c r="F532" s="9"/>
      <c r="G532" s="52"/>
      <c r="H532" s="9"/>
      <c r="I532" s="9"/>
      <c r="J532" s="52"/>
      <c r="K532" s="9"/>
      <c r="L532" s="9"/>
      <c r="M532" s="52"/>
      <c r="N532" s="9"/>
      <c r="O532" s="9"/>
      <c r="P532" s="52"/>
      <c r="Q532" s="9"/>
      <c r="R532" s="9"/>
      <c r="S532" s="52"/>
      <c r="T532" s="9"/>
      <c r="U532" s="9"/>
      <c r="V532" s="52"/>
      <c r="W532" s="9"/>
      <c r="X532" s="9"/>
      <c r="Y532" s="52"/>
      <c r="Z532" s="9"/>
      <c r="AA532" s="9"/>
      <c r="AB532" s="52"/>
      <c r="AC532" s="9"/>
      <c r="AD532" s="9"/>
      <c r="AE532" s="52"/>
      <c r="AF532" s="9"/>
      <c r="AG532" s="9"/>
      <c r="AH532" s="52"/>
      <c r="AI532" s="9"/>
      <c r="AJ532" s="9"/>
      <c r="AK532" s="52"/>
      <c r="AL532" s="9"/>
      <c r="AM532" s="9"/>
      <c r="AN532" s="52"/>
    </row>
    <row r="533" spans="1:40" ht="12.75" x14ac:dyDescent="0.35">
      <c r="A533" s="9"/>
      <c r="B533" s="9"/>
      <c r="C533" s="9"/>
      <c r="D533" s="9"/>
      <c r="E533" s="9"/>
      <c r="F533" s="9"/>
      <c r="G533" s="52"/>
      <c r="H533" s="9"/>
      <c r="I533" s="9"/>
      <c r="J533" s="52"/>
      <c r="K533" s="9"/>
      <c r="L533" s="9"/>
      <c r="M533" s="52"/>
      <c r="N533" s="9"/>
      <c r="O533" s="9"/>
      <c r="P533" s="52"/>
      <c r="Q533" s="9"/>
      <c r="R533" s="9"/>
      <c r="S533" s="52"/>
      <c r="T533" s="9"/>
      <c r="U533" s="9"/>
      <c r="V533" s="52"/>
      <c r="W533" s="9"/>
      <c r="X533" s="9"/>
      <c r="Y533" s="52"/>
      <c r="Z533" s="9"/>
      <c r="AA533" s="9"/>
      <c r="AB533" s="52"/>
      <c r="AC533" s="9"/>
      <c r="AD533" s="9"/>
      <c r="AE533" s="52"/>
      <c r="AF533" s="9"/>
      <c r="AG533" s="9"/>
      <c r="AH533" s="52"/>
      <c r="AI533" s="9"/>
      <c r="AJ533" s="9"/>
      <c r="AK533" s="52"/>
      <c r="AL533" s="9"/>
      <c r="AM533" s="9"/>
      <c r="AN533" s="52"/>
    </row>
    <row r="534" spans="1:40" ht="12.75" x14ac:dyDescent="0.35">
      <c r="A534" s="9"/>
      <c r="B534" s="9"/>
      <c r="C534" s="9"/>
      <c r="D534" s="9"/>
      <c r="E534" s="9"/>
      <c r="F534" s="9"/>
      <c r="G534" s="52"/>
      <c r="H534" s="9"/>
      <c r="I534" s="9"/>
      <c r="J534" s="52"/>
      <c r="K534" s="9"/>
      <c r="L534" s="9"/>
      <c r="M534" s="52"/>
      <c r="N534" s="9"/>
      <c r="O534" s="9"/>
      <c r="P534" s="52"/>
      <c r="Q534" s="9"/>
      <c r="R534" s="9"/>
      <c r="S534" s="52"/>
      <c r="T534" s="9"/>
      <c r="U534" s="9"/>
      <c r="V534" s="52"/>
      <c r="W534" s="9"/>
      <c r="X534" s="9"/>
      <c r="Y534" s="52"/>
      <c r="Z534" s="9"/>
      <c r="AA534" s="9"/>
      <c r="AB534" s="52"/>
      <c r="AC534" s="9"/>
      <c r="AD534" s="9"/>
      <c r="AE534" s="52"/>
      <c r="AF534" s="9"/>
      <c r="AG534" s="9"/>
      <c r="AH534" s="52"/>
      <c r="AI534" s="9"/>
      <c r="AJ534" s="9"/>
      <c r="AK534" s="52"/>
      <c r="AL534" s="9"/>
      <c r="AM534" s="9"/>
      <c r="AN534" s="52"/>
    </row>
    <row r="535" spans="1:40" ht="12.75" x14ac:dyDescent="0.35">
      <c r="A535" s="9"/>
      <c r="B535" s="9"/>
      <c r="C535" s="9"/>
      <c r="D535" s="9"/>
      <c r="E535" s="9"/>
      <c r="F535" s="9"/>
      <c r="G535" s="52"/>
      <c r="H535" s="9"/>
      <c r="I535" s="9"/>
      <c r="J535" s="52"/>
      <c r="K535" s="9"/>
      <c r="L535" s="9"/>
      <c r="M535" s="52"/>
      <c r="N535" s="9"/>
      <c r="O535" s="9"/>
      <c r="P535" s="52"/>
      <c r="Q535" s="9"/>
      <c r="R535" s="9"/>
      <c r="S535" s="52"/>
      <c r="T535" s="9"/>
      <c r="U535" s="9"/>
      <c r="V535" s="52"/>
      <c r="W535" s="9"/>
      <c r="X535" s="9"/>
      <c r="Y535" s="52"/>
      <c r="Z535" s="9"/>
      <c r="AA535" s="9"/>
      <c r="AB535" s="52"/>
      <c r="AC535" s="9"/>
      <c r="AD535" s="9"/>
      <c r="AE535" s="52"/>
      <c r="AF535" s="9"/>
      <c r="AG535" s="9"/>
      <c r="AH535" s="52"/>
      <c r="AI535" s="9"/>
      <c r="AJ535" s="9"/>
      <c r="AK535" s="52"/>
      <c r="AL535" s="9"/>
      <c r="AM535" s="9"/>
      <c r="AN535" s="52"/>
    </row>
    <row r="536" spans="1:40" ht="12.75" x14ac:dyDescent="0.35">
      <c r="A536" s="9"/>
      <c r="B536" s="9"/>
      <c r="C536" s="9"/>
      <c r="D536" s="9"/>
      <c r="E536" s="9"/>
      <c r="F536" s="9"/>
      <c r="G536" s="52"/>
      <c r="H536" s="9"/>
      <c r="I536" s="9"/>
      <c r="J536" s="52"/>
      <c r="K536" s="9"/>
      <c r="L536" s="9"/>
      <c r="M536" s="52"/>
      <c r="N536" s="9"/>
      <c r="O536" s="9"/>
      <c r="P536" s="52"/>
      <c r="Q536" s="9"/>
      <c r="R536" s="9"/>
      <c r="S536" s="52"/>
      <c r="T536" s="9"/>
      <c r="U536" s="9"/>
      <c r="V536" s="52"/>
      <c r="W536" s="9"/>
      <c r="X536" s="9"/>
      <c r="Y536" s="52"/>
      <c r="Z536" s="9"/>
      <c r="AA536" s="9"/>
      <c r="AB536" s="52"/>
      <c r="AC536" s="9"/>
      <c r="AD536" s="9"/>
      <c r="AE536" s="52"/>
      <c r="AF536" s="9"/>
      <c r="AG536" s="9"/>
      <c r="AH536" s="52"/>
      <c r="AI536" s="9"/>
      <c r="AJ536" s="9"/>
      <c r="AK536" s="52"/>
      <c r="AL536" s="9"/>
      <c r="AM536" s="9"/>
      <c r="AN536" s="52"/>
    </row>
    <row r="537" spans="1:40" ht="12.75" x14ac:dyDescent="0.35">
      <c r="A537" s="9"/>
      <c r="B537" s="9"/>
      <c r="C537" s="9"/>
      <c r="D537" s="9"/>
      <c r="E537" s="9"/>
      <c r="F537" s="9"/>
      <c r="G537" s="52"/>
      <c r="H537" s="9"/>
      <c r="I537" s="9"/>
      <c r="J537" s="52"/>
      <c r="K537" s="9"/>
      <c r="L537" s="9"/>
      <c r="M537" s="52"/>
      <c r="N537" s="9"/>
      <c r="O537" s="9"/>
      <c r="P537" s="52"/>
      <c r="Q537" s="9"/>
      <c r="R537" s="9"/>
      <c r="S537" s="52"/>
      <c r="T537" s="9"/>
      <c r="U537" s="9"/>
      <c r="V537" s="52"/>
      <c r="W537" s="9"/>
      <c r="X537" s="9"/>
      <c r="Y537" s="52"/>
      <c r="Z537" s="9"/>
      <c r="AA537" s="9"/>
      <c r="AB537" s="52"/>
      <c r="AC537" s="9"/>
      <c r="AD537" s="9"/>
      <c r="AE537" s="52"/>
      <c r="AF537" s="9"/>
      <c r="AG537" s="9"/>
      <c r="AH537" s="52"/>
      <c r="AI537" s="9"/>
      <c r="AJ537" s="9"/>
      <c r="AK537" s="52"/>
      <c r="AL537" s="9"/>
      <c r="AM537" s="9"/>
      <c r="AN537" s="52"/>
    </row>
    <row r="538" spans="1:40" ht="12.75" x14ac:dyDescent="0.35">
      <c r="A538" s="9"/>
      <c r="B538" s="9"/>
      <c r="C538" s="9"/>
      <c r="D538" s="9"/>
      <c r="E538" s="9"/>
      <c r="F538" s="9"/>
      <c r="G538" s="52"/>
      <c r="H538" s="9"/>
      <c r="I538" s="9"/>
      <c r="J538" s="52"/>
      <c r="K538" s="9"/>
      <c r="L538" s="9"/>
      <c r="M538" s="52"/>
      <c r="N538" s="9"/>
      <c r="O538" s="9"/>
      <c r="P538" s="52"/>
      <c r="Q538" s="9"/>
      <c r="R538" s="9"/>
      <c r="S538" s="52"/>
      <c r="T538" s="9"/>
      <c r="U538" s="9"/>
      <c r="V538" s="52"/>
      <c r="W538" s="9"/>
      <c r="X538" s="9"/>
      <c r="Y538" s="52"/>
      <c r="Z538" s="9"/>
      <c r="AA538" s="9"/>
      <c r="AB538" s="52"/>
      <c r="AC538" s="9"/>
      <c r="AD538" s="9"/>
      <c r="AE538" s="52"/>
      <c r="AF538" s="9"/>
      <c r="AG538" s="9"/>
      <c r="AH538" s="52"/>
      <c r="AI538" s="9"/>
      <c r="AJ538" s="9"/>
      <c r="AK538" s="52"/>
      <c r="AL538" s="9"/>
      <c r="AM538" s="9"/>
      <c r="AN538" s="52"/>
    </row>
    <row r="539" spans="1:40" ht="12.75" x14ac:dyDescent="0.35">
      <c r="A539" s="9"/>
      <c r="B539" s="9"/>
      <c r="C539" s="9"/>
      <c r="D539" s="9"/>
      <c r="E539" s="9"/>
      <c r="F539" s="9"/>
      <c r="G539" s="52"/>
      <c r="H539" s="9"/>
      <c r="I539" s="9"/>
      <c r="J539" s="52"/>
      <c r="K539" s="9"/>
      <c r="L539" s="9"/>
      <c r="M539" s="52"/>
      <c r="N539" s="9"/>
      <c r="O539" s="9"/>
      <c r="P539" s="52"/>
      <c r="Q539" s="9"/>
      <c r="R539" s="9"/>
      <c r="S539" s="52"/>
      <c r="T539" s="9"/>
      <c r="U539" s="9"/>
      <c r="V539" s="52"/>
      <c r="W539" s="9"/>
      <c r="X539" s="9"/>
      <c r="Y539" s="52"/>
      <c r="Z539" s="9"/>
      <c r="AA539" s="9"/>
      <c r="AB539" s="52"/>
      <c r="AC539" s="9"/>
      <c r="AD539" s="9"/>
      <c r="AE539" s="52"/>
      <c r="AF539" s="9"/>
      <c r="AG539" s="9"/>
      <c r="AH539" s="52"/>
      <c r="AI539" s="9"/>
      <c r="AJ539" s="9"/>
      <c r="AK539" s="52"/>
      <c r="AL539" s="9"/>
      <c r="AM539" s="9"/>
      <c r="AN539" s="52"/>
    </row>
    <row r="540" spans="1:40" ht="12.75" x14ac:dyDescent="0.35">
      <c r="A540" s="9"/>
      <c r="B540" s="9"/>
      <c r="C540" s="9"/>
      <c r="D540" s="9"/>
      <c r="E540" s="9"/>
      <c r="F540" s="9"/>
      <c r="G540" s="52"/>
      <c r="H540" s="9"/>
      <c r="I540" s="9"/>
      <c r="J540" s="52"/>
      <c r="K540" s="9"/>
      <c r="L540" s="9"/>
      <c r="M540" s="52"/>
      <c r="N540" s="9"/>
      <c r="O540" s="9"/>
      <c r="P540" s="52"/>
      <c r="Q540" s="9"/>
      <c r="R540" s="9"/>
      <c r="S540" s="52"/>
      <c r="T540" s="9"/>
      <c r="U540" s="9"/>
      <c r="V540" s="52"/>
      <c r="W540" s="9"/>
      <c r="X540" s="9"/>
      <c r="Y540" s="52"/>
      <c r="Z540" s="9"/>
      <c r="AA540" s="9"/>
      <c r="AB540" s="52"/>
      <c r="AC540" s="9"/>
      <c r="AD540" s="9"/>
      <c r="AE540" s="52"/>
      <c r="AF540" s="9"/>
      <c r="AG540" s="9"/>
      <c r="AH540" s="52"/>
      <c r="AI540" s="9"/>
      <c r="AJ540" s="9"/>
      <c r="AK540" s="52"/>
      <c r="AL540" s="9"/>
      <c r="AM540" s="9"/>
      <c r="AN540" s="52"/>
    </row>
    <row r="541" spans="1:40" ht="12.75" x14ac:dyDescent="0.35">
      <c r="A541" s="9"/>
      <c r="B541" s="9"/>
      <c r="C541" s="9"/>
      <c r="D541" s="9"/>
      <c r="E541" s="9"/>
      <c r="F541" s="9"/>
      <c r="G541" s="52"/>
      <c r="H541" s="9"/>
      <c r="I541" s="9"/>
      <c r="J541" s="52"/>
      <c r="K541" s="9"/>
      <c r="L541" s="9"/>
      <c r="M541" s="52"/>
      <c r="N541" s="9"/>
      <c r="O541" s="9"/>
      <c r="P541" s="52"/>
      <c r="Q541" s="9"/>
      <c r="R541" s="9"/>
      <c r="S541" s="52"/>
      <c r="T541" s="9"/>
      <c r="U541" s="9"/>
      <c r="V541" s="52"/>
      <c r="W541" s="9"/>
      <c r="X541" s="9"/>
      <c r="Y541" s="52"/>
      <c r="Z541" s="9"/>
      <c r="AA541" s="9"/>
      <c r="AB541" s="52"/>
      <c r="AC541" s="9"/>
      <c r="AD541" s="9"/>
      <c r="AE541" s="52"/>
      <c r="AF541" s="9"/>
      <c r="AG541" s="9"/>
      <c r="AH541" s="52"/>
      <c r="AI541" s="9"/>
      <c r="AJ541" s="9"/>
      <c r="AK541" s="52"/>
      <c r="AL541" s="9"/>
      <c r="AM541" s="9"/>
      <c r="AN541" s="52"/>
    </row>
    <row r="542" spans="1:40" ht="12.75" x14ac:dyDescent="0.35">
      <c r="A542" s="9"/>
      <c r="B542" s="9"/>
      <c r="C542" s="9"/>
      <c r="D542" s="9"/>
      <c r="E542" s="9"/>
      <c r="F542" s="9"/>
      <c r="G542" s="52"/>
      <c r="H542" s="9"/>
      <c r="I542" s="9"/>
      <c r="J542" s="52"/>
      <c r="K542" s="9"/>
      <c r="L542" s="9"/>
      <c r="M542" s="52"/>
      <c r="N542" s="9"/>
      <c r="O542" s="9"/>
      <c r="P542" s="52"/>
      <c r="Q542" s="9"/>
      <c r="R542" s="9"/>
      <c r="S542" s="52"/>
      <c r="T542" s="9"/>
      <c r="U542" s="9"/>
      <c r="V542" s="52"/>
      <c r="W542" s="9"/>
      <c r="X542" s="9"/>
      <c r="Y542" s="52"/>
      <c r="Z542" s="9"/>
      <c r="AA542" s="9"/>
      <c r="AB542" s="52"/>
      <c r="AC542" s="9"/>
      <c r="AD542" s="9"/>
      <c r="AE542" s="52"/>
      <c r="AF542" s="9"/>
      <c r="AG542" s="9"/>
      <c r="AH542" s="52"/>
      <c r="AI542" s="9"/>
      <c r="AJ542" s="9"/>
      <c r="AK542" s="52"/>
      <c r="AL542" s="9"/>
      <c r="AM542" s="9"/>
      <c r="AN542" s="52"/>
    </row>
    <row r="543" spans="1:40" ht="12.75" x14ac:dyDescent="0.35">
      <c r="A543" s="9"/>
      <c r="B543" s="9"/>
      <c r="C543" s="9"/>
      <c r="D543" s="9"/>
      <c r="E543" s="9"/>
      <c r="F543" s="9"/>
      <c r="G543" s="52"/>
      <c r="H543" s="9"/>
      <c r="I543" s="9"/>
      <c r="J543" s="52"/>
      <c r="K543" s="9"/>
      <c r="L543" s="9"/>
      <c r="M543" s="52"/>
      <c r="N543" s="9"/>
      <c r="O543" s="9"/>
      <c r="P543" s="52"/>
      <c r="Q543" s="9"/>
      <c r="R543" s="9"/>
      <c r="S543" s="52"/>
      <c r="T543" s="9"/>
      <c r="U543" s="9"/>
      <c r="V543" s="52"/>
      <c r="W543" s="9"/>
      <c r="X543" s="9"/>
      <c r="Y543" s="52"/>
      <c r="Z543" s="9"/>
      <c r="AA543" s="9"/>
      <c r="AB543" s="52"/>
      <c r="AC543" s="9"/>
      <c r="AD543" s="9"/>
      <c r="AE543" s="52"/>
      <c r="AF543" s="9"/>
      <c r="AG543" s="9"/>
      <c r="AH543" s="52"/>
      <c r="AI543" s="9"/>
      <c r="AJ543" s="9"/>
      <c r="AK543" s="52"/>
      <c r="AL543" s="9"/>
      <c r="AM543" s="9"/>
      <c r="AN543" s="52"/>
    </row>
    <row r="544" spans="1:40" ht="12.75" x14ac:dyDescent="0.35">
      <c r="A544" s="9"/>
      <c r="B544" s="9"/>
      <c r="C544" s="9"/>
      <c r="D544" s="9"/>
      <c r="E544" s="9"/>
      <c r="F544" s="9"/>
      <c r="G544" s="52"/>
      <c r="H544" s="9"/>
      <c r="I544" s="9"/>
      <c r="J544" s="52"/>
      <c r="K544" s="9"/>
      <c r="L544" s="9"/>
      <c r="M544" s="52"/>
      <c r="N544" s="9"/>
      <c r="O544" s="9"/>
      <c r="P544" s="52"/>
      <c r="Q544" s="9"/>
      <c r="R544" s="9"/>
      <c r="S544" s="52"/>
      <c r="T544" s="9"/>
      <c r="U544" s="9"/>
      <c r="V544" s="52"/>
      <c r="W544" s="9"/>
      <c r="X544" s="9"/>
      <c r="Y544" s="52"/>
      <c r="Z544" s="9"/>
      <c r="AA544" s="9"/>
      <c r="AB544" s="52"/>
      <c r="AC544" s="9"/>
      <c r="AD544" s="9"/>
      <c r="AE544" s="52"/>
      <c r="AF544" s="9"/>
      <c r="AG544" s="9"/>
      <c r="AH544" s="52"/>
      <c r="AI544" s="9"/>
      <c r="AJ544" s="9"/>
      <c r="AK544" s="52"/>
      <c r="AL544" s="9"/>
      <c r="AM544" s="9"/>
      <c r="AN544" s="52"/>
    </row>
    <row r="545" spans="1:40" ht="12.75" x14ac:dyDescent="0.35">
      <c r="A545" s="9"/>
      <c r="B545" s="9"/>
      <c r="C545" s="9"/>
      <c r="D545" s="9"/>
      <c r="E545" s="9"/>
      <c r="F545" s="9"/>
      <c r="G545" s="52"/>
      <c r="H545" s="9"/>
      <c r="I545" s="9"/>
      <c r="J545" s="52"/>
      <c r="K545" s="9"/>
      <c r="L545" s="9"/>
      <c r="M545" s="52"/>
      <c r="N545" s="9"/>
      <c r="O545" s="9"/>
      <c r="P545" s="52"/>
      <c r="Q545" s="9"/>
      <c r="R545" s="9"/>
      <c r="S545" s="52"/>
      <c r="T545" s="9"/>
      <c r="U545" s="9"/>
      <c r="V545" s="52"/>
      <c r="W545" s="9"/>
      <c r="X545" s="9"/>
      <c r="Y545" s="52"/>
      <c r="Z545" s="9"/>
      <c r="AA545" s="9"/>
      <c r="AB545" s="52"/>
      <c r="AC545" s="9"/>
      <c r="AD545" s="9"/>
      <c r="AE545" s="52"/>
      <c r="AF545" s="9"/>
      <c r="AG545" s="9"/>
      <c r="AH545" s="52"/>
      <c r="AI545" s="9"/>
      <c r="AJ545" s="9"/>
      <c r="AK545" s="52"/>
      <c r="AL545" s="9"/>
      <c r="AM545" s="9"/>
      <c r="AN545" s="52"/>
    </row>
    <row r="546" spans="1:40" ht="12.75" x14ac:dyDescent="0.35">
      <c r="A546" s="9"/>
      <c r="B546" s="9"/>
      <c r="C546" s="9"/>
      <c r="D546" s="9"/>
      <c r="E546" s="9"/>
      <c r="F546" s="9"/>
      <c r="G546" s="52"/>
      <c r="H546" s="9"/>
      <c r="I546" s="9"/>
      <c r="J546" s="52"/>
      <c r="K546" s="9"/>
      <c r="L546" s="9"/>
      <c r="M546" s="52"/>
      <c r="N546" s="9"/>
      <c r="O546" s="9"/>
      <c r="P546" s="52"/>
      <c r="Q546" s="9"/>
      <c r="R546" s="9"/>
      <c r="S546" s="52"/>
      <c r="T546" s="9"/>
      <c r="U546" s="9"/>
      <c r="V546" s="52"/>
      <c r="W546" s="9"/>
      <c r="X546" s="9"/>
      <c r="Y546" s="52"/>
      <c r="Z546" s="9"/>
      <c r="AA546" s="9"/>
      <c r="AB546" s="52"/>
      <c r="AC546" s="9"/>
      <c r="AD546" s="9"/>
      <c r="AE546" s="52"/>
      <c r="AF546" s="9"/>
      <c r="AG546" s="9"/>
      <c r="AH546" s="52"/>
      <c r="AI546" s="9"/>
      <c r="AJ546" s="9"/>
      <c r="AK546" s="52"/>
      <c r="AL546" s="9"/>
      <c r="AM546" s="9"/>
      <c r="AN546" s="52"/>
    </row>
    <row r="547" spans="1:40" ht="12.75" x14ac:dyDescent="0.35">
      <c r="A547" s="9"/>
      <c r="B547" s="9"/>
      <c r="C547" s="9"/>
      <c r="D547" s="9"/>
      <c r="E547" s="9"/>
      <c r="F547" s="9"/>
      <c r="G547" s="52"/>
      <c r="H547" s="9"/>
      <c r="I547" s="9"/>
      <c r="J547" s="52"/>
      <c r="K547" s="9"/>
      <c r="L547" s="9"/>
      <c r="M547" s="52"/>
      <c r="N547" s="9"/>
      <c r="O547" s="9"/>
      <c r="P547" s="52"/>
      <c r="Q547" s="9"/>
      <c r="R547" s="9"/>
      <c r="S547" s="52"/>
      <c r="T547" s="9"/>
      <c r="U547" s="9"/>
      <c r="V547" s="52"/>
      <c r="W547" s="9"/>
      <c r="X547" s="9"/>
      <c r="Y547" s="52"/>
      <c r="Z547" s="9"/>
      <c r="AA547" s="9"/>
      <c r="AB547" s="52"/>
      <c r="AC547" s="9"/>
      <c r="AD547" s="9"/>
      <c r="AE547" s="52"/>
      <c r="AF547" s="9"/>
      <c r="AG547" s="9"/>
      <c r="AH547" s="52"/>
      <c r="AI547" s="9"/>
      <c r="AJ547" s="9"/>
      <c r="AK547" s="52"/>
      <c r="AL547" s="9"/>
      <c r="AM547" s="9"/>
      <c r="AN547" s="52"/>
    </row>
    <row r="548" spans="1:40" ht="12.75" x14ac:dyDescent="0.35">
      <c r="A548" s="9"/>
      <c r="B548" s="9"/>
      <c r="C548" s="9"/>
      <c r="D548" s="9"/>
      <c r="E548" s="9"/>
      <c r="F548" s="9"/>
      <c r="G548" s="52"/>
      <c r="H548" s="9"/>
      <c r="I548" s="9"/>
      <c r="J548" s="52"/>
      <c r="K548" s="9"/>
      <c r="L548" s="9"/>
      <c r="M548" s="52"/>
      <c r="N548" s="9"/>
      <c r="O548" s="9"/>
      <c r="P548" s="52"/>
      <c r="Q548" s="9"/>
      <c r="R548" s="9"/>
      <c r="S548" s="52"/>
      <c r="T548" s="9"/>
      <c r="U548" s="9"/>
      <c r="V548" s="52"/>
      <c r="W548" s="9"/>
      <c r="X548" s="9"/>
      <c r="Y548" s="52"/>
      <c r="Z548" s="9"/>
      <c r="AA548" s="9"/>
      <c r="AB548" s="52"/>
      <c r="AC548" s="9"/>
      <c r="AD548" s="9"/>
      <c r="AE548" s="52"/>
      <c r="AF548" s="9"/>
      <c r="AG548" s="9"/>
      <c r="AH548" s="52"/>
      <c r="AI548" s="9"/>
      <c r="AJ548" s="9"/>
      <c r="AK548" s="52"/>
      <c r="AL548" s="9"/>
      <c r="AM548" s="9"/>
      <c r="AN548" s="52"/>
    </row>
    <row r="549" spans="1:40" ht="12.75" x14ac:dyDescent="0.35">
      <c r="A549" s="9"/>
      <c r="B549" s="9"/>
      <c r="C549" s="9"/>
      <c r="D549" s="9"/>
      <c r="E549" s="9"/>
      <c r="F549" s="9"/>
      <c r="G549" s="52"/>
      <c r="H549" s="9"/>
      <c r="I549" s="9"/>
      <c r="J549" s="52"/>
      <c r="K549" s="9"/>
      <c r="L549" s="9"/>
      <c r="M549" s="52"/>
      <c r="N549" s="9"/>
      <c r="O549" s="9"/>
      <c r="P549" s="52"/>
      <c r="Q549" s="9"/>
      <c r="R549" s="9"/>
      <c r="S549" s="52"/>
      <c r="T549" s="9"/>
      <c r="U549" s="9"/>
      <c r="V549" s="52"/>
      <c r="W549" s="9"/>
      <c r="X549" s="9"/>
      <c r="Y549" s="52"/>
      <c r="Z549" s="9"/>
      <c r="AA549" s="9"/>
      <c r="AB549" s="52"/>
      <c r="AC549" s="9"/>
      <c r="AD549" s="9"/>
      <c r="AE549" s="52"/>
      <c r="AF549" s="9"/>
      <c r="AG549" s="9"/>
      <c r="AH549" s="52"/>
      <c r="AI549" s="9"/>
      <c r="AJ549" s="9"/>
      <c r="AK549" s="52"/>
      <c r="AL549" s="9"/>
      <c r="AM549" s="9"/>
      <c r="AN549" s="52"/>
    </row>
    <row r="550" spans="1:40" ht="12.75" x14ac:dyDescent="0.35">
      <c r="A550" s="9"/>
      <c r="B550" s="9"/>
      <c r="C550" s="9"/>
      <c r="D550" s="9"/>
      <c r="E550" s="9"/>
      <c r="F550" s="9"/>
      <c r="G550" s="52"/>
      <c r="H550" s="9"/>
      <c r="I550" s="9"/>
      <c r="J550" s="52"/>
      <c r="K550" s="9"/>
      <c r="L550" s="9"/>
      <c r="M550" s="52"/>
      <c r="N550" s="9"/>
      <c r="O550" s="9"/>
      <c r="P550" s="52"/>
      <c r="Q550" s="9"/>
      <c r="R550" s="9"/>
      <c r="S550" s="52"/>
      <c r="T550" s="9"/>
      <c r="U550" s="9"/>
      <c r="V550" s="52"/>
      <c r="W550" s="9"/>
      <c r="X550" s="9"/>
      <c r="Y550" s="52"/>
      <c r="Z550" s="9"/>
      <c r="AA550" s="9"/>
      <c r="AB550" s="52"/>
      <c r="AC550" s="9"/>
      <c r="AD550" s="9"/>
      <c r="AE550" s="52"/>
      <c r="AF550" s="9"/>
      <c r="AG550" s="9"/>
      <c r="AH550" s="52"/>
      <c r="AI550" s="9"/>
      <c r="AJ550" s="9"/>
      <c r="AK550" s="52"/>
      <c r="AL550" s="9"/>
      <c r="AM550" s="9"/>
      <c r="AN550" s="52"/>
    </row>
    <row r="551" spans="1:40" ht="12.75" x14ac:dyDescent="0.35">
      <c r="A551" s="9"/>
      <c r="B551" s="9"/>
      <c r="C551" s="9"/>
      <c r="D551" s="9"/>
      <c r="E551" s="9"/>
      <c r="F551" s="9"/>
      <c r="G551" s="52"/>
      <c r="H551" s="9"/>
      <c r="I551" s="9"/>
      <c r="J551" s="52"/>
      <c r="K551" s="9"/>
      <c r="L551" s="9"/>
      <c r="M551" s="52"/>
      <c r="N551" s="9"/>
      <c r="O551" s="9"/>
      <c r="P551" s="52"/>
      <c r="Q551" s="9"/>
      <c r="R551" s="9"/>
      <c r="S551" s="52"/>
      <c r="T551" s="9"/>
      <c r="U551" s="9"/>
      <c r="V551" s="52"/>
      <c r="W551" s="9"/>
      <c r="X551" s="9"/>
      <c r="Y551" s="52"/>
      <c r="Z551" s="9"/>
      <c r="AA551" s="9"/>
      <c r="AB551" s="52"/>
      <c r="AC551" s="9"/>
      <c r="AD551" s="9"/>
      <c r="AE551" s="52"/>
      <c r="AF551" s="9"/>
      <c r="AG551" s="9"/>
      <c r="AH551" s="52"/>
      <c r="AI551" s="9"/>
      <c r="AJ551" s="9"/>
      <c r="AK551" s="52"/>
      <c r="AL551" s="9"/>
      <c r="AM551" s="9"/>
      <c r="AN551" s="52"/>
    </row>
    <row r="552" spans="1:40" ht="12.75" x14ac:dyDescent="0.35">
      <c r="A552" s="9"/>
      <c r="B552" s="9"/>
      <c r="C552" s="9"/>
      <c r="D552" s="9"/>
      <c r="E552" s="9"/>
      <c r="F552" s="9"/>
      <c r="G552" s="52"/>
      <c r="H552" s="9"/>
      <c r="I552" s="9"/>
      <c r="J552" s="52"/>
      <c r="K552" s="9"/>
      <c r="L552" s="9"/>
      <c r="M552" s="52"/>
      <c r="N552" s="9"/>
      <c r="O552" s="9"/>
      <c r="P552" s="52"/>
      <c r="Q552" s="9"/>
      <c r="R552" s="9"/>
      <c r="S552" s="52"/>
      <c r="T552" s="9"/>
      <c r="U552" s="9"/>
      <c r="V552" s="52"/>
      <c r="W552" s="9"/>
      <c r="X552" s="9"/>
      <c r="Y552" s="52"/>
      <c r="Z552" s="9"/>
      <c r="AA552" s="9"/>
      <c r="AB552" s="52"/>
      <c r="AC552" s="9"/>
      <c r="AD552" s="9"/>
      <c r="AE552" s="52"/>
      <c r="AF552" s="9"/>
      <c r="AG552" s="9"/>
      <c r="AH552" s="52"/>
      <c r="AI552" s="9"/>
      <c r="AJ552" s="9"/>
      <c r="AK552" s="52"/>
      <c r="AL552" s="9"/>
      <c r="AM552" s="9"/>
      <c r="AN552" s="52"/>
    </row>
    <row r="553" spans="1:40" ht="12.75" x14ac:dyDescent="0.35">
      <c r="A553" s="9"/>
      <c r="B553" s="9"/>
      <c r="C553" s="9"/>
      <c r="D553" s="9"/>
      <c r="E553" s="9"/>
      <c r="F553" s="9"/>
      <c r="G553" s="52"/>
      <c r="H553" s="9"/>
      <c r="I553" s="9"/>
      <c r="J553" s="52"/>
      <c r="K553" s="9"/>
      <c r="L553" s="9"/>
      <c r="M553" s="52"/>
      <c r="N553" s="9"/>
      <c r="O553" s="9"/>
      <c r="P553" s="52"/>
      <c r="Q553" s="9"/>
      <c r="R553" s="9"/>
      <c r="S553" s="52"/>
      <c r="T553" s="9"/>
      <c r="U553" s="9"/>
      <c r="V553" s="52"/>
      <c r="W553" s="9"/>
      <c r="X553" s="9"/>
      <c r="Y553" s="52"/>
      <c r="Z553" s="9"/>
      <c r="AA553" s="9"/>
      <c r="AB553" s="52"/>
      <c r="AC553" s="9"/>
      <c r="AD553" s="9"/>
      <c r="AE553" s="52"/>
      <c r="AF553" s="9"/>
      <c r="AG553" s="9"/>
      <c r="AH553" s="52"/>
      <c r="AI553" s="9"/>
      <c r="AJ553" s="9"/>
      <c r="AK553" s="52"/>
      <c r="AL553" s="9"/>
      <c r="AM553" s="9"/>
      <c r="AN553" s="52"/>
    </row>
    <row r="554" spans="1:40" ht="12.75" x14ac:dyDescent="0.35">
      <c r="A554" s="9"/>
      <c r="B554" s="9"/>
      <c r="C554" s="9"/>
      <c r="D554" s="9"/>
      <c r="E554" s="9"/>
      <c r="F554" s="9"/>
      <c r="G554" s="52"/>
      <c r="H554" s="9"/>
      <c r="I554" s="9"/>
      <c r="J554" s="52"/>
      <c r="K554" s="9"/>
      <c r="L554" s="9"/>
      <c r="M554" s="52"/>
      <c r="N554" s="9"/>
      <c r="O554" s="9"/>
      <c r="P554" s="52"/>
      <c r="Q554" s="9"/>
      <c r="R554" s="9"/>
      <c r="S554" s="52"/>
      <c r="T554" s="9"/>
      <c r="U554" s="9"/>
      <c r="V554" s="52"/>
      <c r="W554" s="9"/>
      <c r="X554" s="9"/>
      <c r="Y554" s="52"/>
      <c r="Z554" s="9"/>
      <c r="AA554" s="9"/>
      <c r="AB554" s="52"/>
      <c r="AC554" s="9"/>
      <c r="AD554" s="9"/>
      <c r="AE554" s="52"/>
      <c r="AF554" s="9"/>
      <c r="AG554" s="9"/>
      <c r="AH554" s="52"/>
      <c r="AI554" s="9"/>
      <c r="AJ554" s="9"/>
      <c r="AK554" s="52"/>
      <c r="AL554" s="9"/>
      <c r="AM554" s="9"/>
      <c r="AN554" s="52"/>
    </row>
    <row r="555" spans="1:40" ht="12.75" x14ac:dyDescent="0.35">
      <c r="A555" s="9"/>
      <c r="B555" s="9"/>
      <c r="C555" s="9"/>
      <c r="D555" s="9"/>
      <c r="E555" s="9"/>
      <c r="F555" s="9"/>
      <c r="G555" s="52"/>
      <c r="H555" s="9"/>
      <c r="I555" s="9"/>
      <c r="J555" s="52"/>
      <c r="K555" s="9"/>
      <c r="L555" s="9"/>
      <c r="M555" s="52"/>
      <c r="N555" s="9"/>
      <c r="O555" s="9"/>
      <c r="P555" s="52"/>
      <c r="Q555" s="9"/>
      <c r="R555" s="9"/>
      <c r="S555" s="52"/>
      <c r="T555" s="9"/>
      <c r="U555" s="9"/>
      <c r="V555" s="52"/>
      <c r="W555" s="9"/>
      <c r="X555" s="9"/>
      <c r="Y555" s="52"/>
      <c r="Z555" s="9"/>
      <c r="AA555" s="9"/>
      <c r="AB555" s="52"/>
      <c r="AC555" s="9"/>
      <c r="AD555" s="9"/>
      <c r="AE555" s="52"/>
      <c r="AF555" s="9"/>
      <c r="AG555" s="9"/>
      <c r="AH555" s="52"/>
      <c r="AI555" s="9"/>
      <c r="AJ555" s="9"/>
      <c r="AK555" s="52"/>
      <c r="AL555" s="9"/>
      <c r="AM555" s="9"/>
      <c r="AN555" s="52"/>
    </row>
    <row r="556" spans="1:40" ht="12.75" x14ac:dyDescent="0.35">
      <c r="A556" s="9"/>
      <c r="B556" s="9"/>
      <c r="C556" s="9"/>
      <c r="D556" s="9"/>
      <c r="E556" s="9"/>
      <c r="F556" s="9"/>
      <c r="G556" s="52"/>
      <c r="H556" s="9"/>
      <c r="I556" s="9"/>
      <c r="J556" s="52"/>
      <c r="K556" s="9"/>
      <c r="L556" s="9"/>
      <c r="M556" s="52"/>
      <c r="N556" s="9"/>
      <c r="O556" s="9"/>
      <c r="P556" s="52"/>
      <c r="Q556" s="9"/>
      <c r="R556" s="9"/>
      <c r="S556" s="52"/>
      <c r="T556" s="9"/>
      <c r="U556" s="9"/>
      <c r="V556" s="52"/>
      <c r="W556" s="9"/>
      <c r="X556" s="9"/>
      <c r="Y556" s="52"/>
      <c r="Z556" s="9"/>
      <c r="AA556" s="9"/>
      <c r="AB556" s="52"/>
      <c r="AC556" s="9"/>
      <c r="AD556" s="9"/>
      <c r="AE556" s="52"/>
      <c r="AF556" s="9"/>
      <c r="AG556" s="9"/>
      <c r="AH556" s="52"/>
      <c r="AI556" s="9"/>
      <c r="AJ556" s="9"/>
      <c r="AK556" s="52"/>
      <c r="AL556" s="9"/>
      <c r="AM556" s="9"/>
      <c r="AN556" s="52"/>
    </row>
    <row r="557" spans="1:40" ht="12.75" x14ac:dyDescent="0.35">
      <c r="A557" s="9"/>
      <c r="B557" s="9"/>
      <c r="C557" s="9"/>
      <c r="D557" s="9"/>
      <c r="E557" s="9"/>
      <c r="F557" s="9"/>
      <c r="G557" s="52"/>
      <c r="H557" s="9"/>
      <c r="I557" s="9"/>
      <c r="J557" s="52"/>
      <c r="K557" s="9"/>
      <c r="L557" s="9"/>
      <c r="M557" s="52"/>
      <c r="N557" s="9"/>
      <c r="O557" s="9"/>
      <c r="P557" s="52"/>
      <c r="Q557" s="9"/>
      <c r="R557" s="9"/>
      <c r="S557" s="52"/>
      <c r="T557" s="9"/>
      <c r="U557" s="9"/>
      <c r="V557" s="52"/>
      <c r="W557" s="9"/>
      <c r="X557" s="9"/>
      <c r="Y557" s="52"/>
      <c r="Z557" s="9"/>
      <c r="AA557" s="9"/>
      <c r="AB557" s="52"/>
      <c r="AC557" s="9"/>
      <c r="AD557" s="9"/>
      <c r="AE557" s="52"/>
      <c r="AF557" s="9"/>
      <c r="AG557" s="9"/>
      <c r="AH557" s="52"/>
      <c r="AI557" s="9"/>
      <c r="AJ557" s="9"/>
      <c r="AK557" s="52"/>
      <c r="AL557" s="9"/>
      <c r="AM557" s="9"/>
      <c r="AN557" s="52"/>
    </row>
    <row r="558" spans="1:40" ht="12.75" x14ac:dyDescent="0.35">
      <c r="A558" s="9"/>
      <c r="B558" s="9"/>
      <c r="C558" s="9"/>
      <c r="D558" s="9"/>
      <c r="E558" s="9"/>
      <c r="F558" s="9"/>
      <c r="G558" s="52"/>
      <c r="H558" s="9"/>
      <c r="I558" s="9"/>
      <c r="J558" s="52"/>
      <c r="K558" s="9"/>
      <c r="L558" s="9"/>
      <c r="M558" s="52"/>
      <c r="N558" s="9"/>
      <c r="O558" s="9"/>
      <c r="P558" s="52"/>
      <c r="Q558" s="9"/>
      <c r="R558" s="9"/>
      <c r="S558" s="52"/>
      <c r="T558" s="9"/>
      <c r="U558" s="9"/>
      <c r="V558" s="52"/>
      <c r="W558" s="9"/>
      <c r="X558" s="9"/>
      <c r="Y558" s="52"/>
      <c r="Z558" s="9"/>
      <c r="AA558" s="9"/>
      <c r="AB558" s="52"/>
      <c r="AC558" s="9"/>
      <c r="AD558" s="9"/>
      <c r="AE558" s="52"/>
      <c r="AF558" s="9"/>
      <c r="AG558" s="9"/>
      <c r="AH558" s="52"/>
      <c r="AI558" s="9"/>
      <c r="AJ558" s="9"/>
      <c r="AK558" s="52"/>
      <c r="AL558" s="9"/>
      <c r="AM558" s="9"/>
      <c r="AN558" s="52"/>
    </row>
    <row r="559" spans="1:40" ht="12.75" x14ac:dyDescent="0.35">
      <c r="A559" s="9"/>
      <c r="B559" s="9"/>
      <c r="C559" s="9"/>
      <c r="D559" s="9"/>
      <c r="E559" s="9"/>
      <c r="F559" s="9"/>
      <c r="G559" s="52"/>
      <c r="H559" s="9"/>
      <c r="I559" s="9"/>
      <c r="J559" s="52"/>
      <c r="K559" s="9"/>
      <c r="L559" s="9"/>
      <c r="M559" s="52"/>
      <c r="N559" s="9"/>
      <c r="O559" s="9"/>
      <c r="P559" s="52"/>
      <c r="Q559" s="9"/>
      <c r="R559" s="9"/>
      <c r="S559" s="52"/>
      <c r="T559" s="9"/>
      <c r="U559" s="9"/>
      <c r="V559" s="52"/>
      <c r="W559" s="9"/>
      <c r="X559" s="9"/>
      <c r="Y559" s="52"/>
      <c r="Z559" s="9"/>
      <c r="AA559" s="9"/>
      <c r="AB559" s="52"/>
      <c r="AC559" s="9"/>
      <c r="AD559" s="9"/>
      <c r="AE559" s="52"/>
      <c r="AF559" s="9"/>
      <c r="AG559" s="9"/>
      <c r="AH559" s="52"/>
      <c r="AI559" s="9"/>
      <c r="AJ559" s="9"/>
      <c r="AK559" s="52"/>
      <c r="AL559" s="9"/>
      <c r="AM559" s="9"/>
      <c r="AN559" s="52"/>
    </row>
    <row r="560" spans="1:40" ht="12.75" x14ac:dyDescent="0.35">
      <c r="A560" s="9"/>
      <c r="B560" s="9"/>
      <c r="C560" s="9"/>
      <c r="D560" s="9"/>
      <c r="E560" s="9"/>
      <c r="F560" s="9"/>
      <c r="G560" s="52"/>
      <c r="H560" s="9"/>
      <c r="I560" s="9"/>
      <c r="J560" s="52"/>
      <c r="K560" s="9"/>
      <c r="L560" s="9"/>
      <c r="M560" s="52"/>
      <c r="N560" s="9"/>
      <c r="O560" s="9"/>
      <c r="P560" s="52"/>
      <c r="Q560" s="9"/>
      <c r="R560" s="9"/>
      <c r="S560" s="52"/>
      <c r="T560" s="9"/>
      <c r="U560" s="9"/>
      <c r="V560" s="52"/>
      <c r="W560" s="9"/>
      <c r="X560" s="9"/>
      <c r="Y560" s="52"/>
      <c r="Z560" s="9"/>
      <c r="AA560" s="9"/>
      <c r="AB560" s="52"/>
      <c r="AC560" s="9"/>
      <c r="AD560" s="9"/>
      <c r="AE560" s="52"/>
      <c r="AF560" s="9"/>
      <c r="AG560" s="9"/>
      <c r="AH560" s="52"/>
      <c r="AI560" s="9"/>
      <c r="AJ560" s="9"/>
      <c r="AK560" s="52"/>
      <c r="AL560" s="9"/>
      <c r="AM560" s="9"/>
      <c r="AN560" s="52"/>
    </row>
    <row r="561" spans="1:40" ht="12.75" x14ac:dyDescent="0.35">
      <c r="A561" s="9"/>
      <c r="B561" s="9"/>
      <c r="C561" s="9"/>
      <c r="D561" s="9"/>
      <c r="E561" s="9"/>
      <c r="F561" s="9"/>
      <c r="G561" s="52"/>
      <c r="H561" s="9"/>
      <c r="I561" s="9"/>
      <c r="J561" s="52"/>
      <c r="K561" s="9"/>
      <c r="L561" s="9"/>
      <c r="M561" s="52"/>
      <c r="N561" s="9"/>
      <c r="O561" s="9"/>
      <c r="P561" s="52"/>
      <c r="Q561" s="9"/>
      <c r="R561" s="9"/>
      <c r="S561" s="52"/>
      <c r="T561" s="9"/>
      <c r="U561" s="9"/>
      <c r="V561" s="52"/>
      <c r="W561" s="9"/>
      <c r="X561" s="9"/>
      <c r="Y561" s="52"/>
      <c r="Z561" s="9"/>
      <c r="AA561" s="9"/>
      <c r="AB561" s="52"/>
      <c r="AC561" s="9"/>
      <c r="AD561" s="9"/>
      <c r="AE561" s="52"/>
      <c r="AF561" s="9"/>
      <c r="AG561" s="9"/>
      <c r="AH561" s="52"/>
      <c r="AI561" s="9"/>
      <c r="AJ561" s="9"/>
      <c r="AK561" s="52"/>
      <c r="AL561" s="9"/>
      <c r="AM561" s="9"/>
      <c r="AN561" s="52"/>
    </row>
    <row r="562" spans="1:40" ht="12.75" x14ac:dyDescent="0.35">
      <c r="A562" s="9"/>
      <c r="B562" s="9"/>
      <c r="C562" s="9"/>
      <c r="D562" s="9"/>
      <c r="E562" s="9"/>
      <c r="F562" s="9"/>
      <c r="G562" s="52"/>
      <c r="H562" s="9"/>
      <c r="I562" s="9"/>
      <c r="J562" s="52"/>
      <c r="K562" s="9"/>
      <c r="L562" s="9"/>
      <c r="M562" s="52"/>
      <c r="N562" s="9"/>
      <c r="O562" s="9"/>
      <c r="P562" s="52"/>
      <c r="Q562" s="9"/>
      <c r="R562" s="9"/>
      <c r="S562" s="52"/>
      <c r="T562" s="9"/>
      <c r="U562" s="9"/>
      <c r="V562" s="52"/>
      <c r="W562" s="9"/>
      <c r="X562" s="9"/>
      <c r="Y562" s="52"/>
      <c r="Z562" s="9"/>
      <c r="AA562" s="9"/>
      <c r="AB562" s="52"/>
      <c r="AC562" s="9"/>
      <c r="AD562" s="9"/>
      <c r="AE562" s="52"/>
      <c r="AF562" s="9"/>
      <c r="AG562" s="9"/>
      <c r="AH562" s="52"/>
      <c r="AI562" s="9"/>
      <c r="AJ562" s="9"/>
      <c r="AK562" s="52"/>
      <c r="AL562" s="9"/>
      <c r="AM562" s="9"/>
      <c r="AN562" s="52"/>
    </row>
    <row r="563" spans="1:40" ht="12.75" x14ac:dyDescent="0.35">
      <c r="A563" s="9"/>
      <c r="B563" s="9"/>
      <c r="C563" s="9"/>
      <c r="D563" s="9"/>
      <c r="E563" s="9"/>
      <c r="F563" s="9"/>
      <c r="G563" s="52"/>
      <c r="H563" s="9"/>
      <c r="I563" s="9"/>
      <c r="J563" s="52"/>
      <c r="K563" s="9"/>
      <c r="L563" s="9"/>
      <c r="M563" s="52"/>
      <c r="N563" s="9"/>
      <c r="O563" s="9"/>
      <c r="P563" s="52"/>
      <c r="Q563" s="9"/>
      <c r="R563" s="9"/>
      <c r="S563" s="52"/>
      <c r="T563" s="9"/>
      <c r="U563" s="9"/>
      <c r="V563" s="52"/>
      <c r="W563" s="9"/>
      <c r="X563" s="9"/>
      <c r="Y563" s="52"/>
      <c r="Z563" s="9"/>
      <c r="AA563" s="9"/>
      <c r="AB563" s="52"/>
      <c r="AC563" s="9"/>
      <c r="AD563" s="9"/>
      <c r="AE563" s="52"/>
      <c r="AF563" s="9"/>
      <c r="AG563" s="9"/>
      <c r="AH563" s="52"/>
      <c r="AI563" s="9"/>
      <c r="AJ563" s="9"/>
      <c r="AK563" s="52"/>
      <c r="AL563" s="9"/>
      <c r="AM563" s="9"/>
      <c r="AN563" s="52"/>
    </row>
    <row r="564" spans="1:40" ht="12.75" x14ac:dyDescent="0.35">
      <c r="A564" s="9"/>
      <c r="B564" s="9"/>
      <c r="C564" s="9"/>
      <c r="D564" s="9"/>
      <c r="E564" s="9"/>
      <c r="F564" s="9"/>
      <c r="G564" s="52"/>
      <c r="H564" s="9"/>
      <c r="I564" s="9"/>
      <c r="J564" s="52"/>
      <c r="K564" s="9"/>
      <c r="L564" s="9"/>
      <c r="M564" s="52"/>
      <c r="N564" s="9"/>
      <c r="O564" s="9"/>
      <c r="P564" s="52"/>
      <c r="Q564" s="9"/>
      <c r="R564" s="9"/>
      <c r="S564" s="52"/>
      <c r="T564" s="9"/>
      <c r="U564" s="9"/>
      <c r="V564" s="52"/>
      <c r="W564" s="9"/>
      <c r="X564" s="9"/>
      <c r="Y564" s="52"/>
      <c r="Z564" s="9"/>
      <c r="AA564" s="9"/>
      <c r="AB564" s="52"/>
      <c r="AC564" s="9"/>
      <c r="AD564" s="9"/>
      <c r="AE564" s="52"/>
      <c r="AF564" s="9"/>
      <c r="AG564" s="9"/>
      <c r="AH564" s="52"/>
      <c r="AI564" s="9"/>
      <c r="AJ564" s="9"/>
      <c r="AK564" s="52"/>
      <c r="AL564" s="9"/>
      <c r="AM564" s="9"/>
      <c r="AN564" s="52"/>
    </row>
    <row r="565" spans="1:40" ht="12.75" x14ac:dyDescent="0.35">
      <c r="A565" s="9"/>
      <c r="B565" s="9"/>
      <c r="C565" s="9"/>
      <c r="D565" s="9"/>
      <c r="E565" s="9"/>
      <c r="F565" s="9"/>
      <c r="G565" s="52"/>
      <c r="H565" s="9"/>
      <c r="I565" s="9"/>
      <c r="J565" s="52"/>
      <c r="K565" s="9"/>
      <c r="L565" s="9"/>
      <c r="M565" s="52"/>
      <c r="N565" s="9"/>
      <c r="O565" s="9"/>
      <c r="P565" s="52"/>
      <c r="Q565" s="9"/>
      <c r="R565" s="9"/>
      <c r="S565" s="52"/>
      <c r="T565" s="9"/>
      <c r="U565" s="9"/>
      <c r="V565" s="52"/>
      <c r="W565" s="9"/>
      <c r="X565" s="9"/>
      <c r="Y565" s="52"/>
      <c r="Z565" s="9"/>
      <c r="AA565" s="9"/>
      <c r="AB565" s="52"/>
      <c r="AC565" s="9"/>
      <c r="AD565" s="9"/>
      <c r="AE565" s="52"/>
      <c r="AF565" s="9"/>
      <c r="AG565" s="9"/>
      <c r="AH565" s="52"/>
      <c r="AI565" s="9"/>
      <c r="AJ565" s="9"/>
      <c r="AK565" s="52"/>
      <c r="AL565" s="9"/>
      <c r="AM565" s="9"/>
      <c r="AN565" s="52"/>
    </row>
    <row r="566" spans="1:40" ht="12.75" x14ac:dyDescent="0.35">
      <c r="A566" s="9"/>
      <c r="B566" s="9"/>
      <c r="C566" s="9"/>
      <c r="D566" s="9"/>
      <c r="E566" s="9"/>
      <c r="F566" s="9"/>
      <c r="G566" s="52"/>
      <c r="H566" s="9"/>
      <c r="I566" s="9"/>
      <c r="J566" s="52"/>
      <c r="K566" s="9"/>
      <c r="L566" s="9"/>
      <c r="M566" s="52"/>
      <c r="N566" s="9"/>
      <c r="O566" s="9"/>
      <c r="P566" s="52"/>
      <c r="Q566" s="9"/>
      <c r="R566" s="9"/>
      <c r="S566" s="52"/>
      <c r="T566" s="9"/>
      <c r="U566" s="9"/>
      <c r="V566" s="52"/>
      <c r="W566" s="9"/>
      <c r="X566" s="9"/>
      <c r="Y566" s="52"/>
      <c r="Z566" s="9"/>
      <c r="AA566" s="9"/>
      <c r="AB566" s="52"/>
      <c r="AC566" s="9"/>
      <c r="AD566" s="9"/>
      <c r="AE566" s="52"/>
      <c r="AF566" s="9"/>
      <c r="AG566" s="9"/>
      <c r="AH566" s="52"/>
      <c r="AI566" s="9"/>
      <c r="AJ566" s="9"/>
      <c r="AK566" s="52"/>
      <c r="AL566" s="9"/>
      <c r="AM566" s="9"/>
      <c r="AN566" s="52"/>
    </row>
    <row r="567" spans="1:40" ht="12.75" x14ac:dyDescent="0.35">
      <c r="A567" s="9"/>
      <c r="B567" s="9"/>
      <c r="C567" s="9"/>
      <c r="D567" s="9"/>
      <c r="E567" s="9"/>
      <c r="F567" s="9"/>
      <c r="G567" s="52"/>
      <c r="H567" s="9"/>
      <c r="I567" s="9"/>
      <c r="J567" s="52"/>
      <c r="K567" s="9"/>
      <c r="L567" s="9"/>
      <c r="M567" s="52"/>
      <c r="N567" s="9"/>
      <c r="O567" s="9"/>
      <c r="P567" s="52"/>
      <c r="Q567" s="9"/>
      <c r="R567" s="9"/>
      <c r="S567" s="52"/>
      <c r="T567" s="9"/>
      <c r="U567" s="9"/>
      <c r="V567" s="52"/>
      <c r="W567" s="9"/>
      <c r="X567" s="9"/>
      <c r="Y567" s="52"/>
      <c r="Z567" s="9"/>
      <c r="AA567" s="9"/>
      <c r="AB567" s="52"/>
      <c r="AC567" s="9"/>
      <c r="AD567" s="9"/>
      <c r="AE567" s="52"/>
      <c r="AF567" s="9"/>
      <c r="AG567" s="9"/>
      <c r="AH567" s="52"/>
      <c r="AI567" s="9"/>
      <c r="AJ567" s="9"/>
      <c r="AK567" s="52"/>
      <c r="AL567" s="9"/>
      <c r="AM567" s="9"/>
      <c r="AN567" s="52"/>
    </row>
    <row r="568" spans="1:40" ht="12.75" x14ac:dyDescent="0.35">
      <c r="A568" s="9"/>
      <c r="B568" s="9"/>
      <c r="C568" s="9"/>
      <c r="D568" s="9"/>
      <c r="E568" s="9"/>
      <c r="F568" s="9"/>
      <c r="G568" s="52"/>
      <c r="H568" s="9"/>
      <c r="I568" s="9"/>
      <c r="J568" s="52"/>
      <c r="K568" s="9"/>
      <c r="L568" s="9"/>
      <c r="M568" s="52"/>
      <c r="N568" s="9"/>
      <c r="O568" s="9"/>
      <c r="P568" s="52"/>
      <c r="Q568" s="9"/>
      <c r="R568" s="9"/>
      <c r="S568" s="52"/>
      <c r="T568" s="9"/>
      <c r="U568" s="9"/>
      <c r="V568" s="52"/>
      <c r="W568" s="9"/>
      <c r="X568" s="9"/>
      <c r="Y568" s="52"/>
      <c r="Z568" s="9"/>
      <c r="AA568" s="9"/>
      <c r="AB568" s="52"/>
      <c r="AC568" s="9"/>
      <c r="AD568" s="9"/>
      <c r="AE568" s="52"/>
      <c r="AF568" s="9"/>
      <c r="AG568" s="9"/>
      <c r="AH568" s="52"/>
      <c r="AI568" s="9"/>
      <c r="AJ568" s="9"/>
      <c r="AK568" s="52"/>
      <c r="AL568" s="9"/>
      <c r="AM568" s="9"/>
      <c r="AN568" s="52"/>
    </row>
    <row r="569" spans="1:40" ht="12.75" x14ac:dyDescent="0.35">
      <c r="A569" s="9"/>
      <c r="B569" s="9"/>
      <c r="C569" s="9"/>
      <c r="D569" s="9"/>
      <c r="E569" s="9"/>
      <c r="F569" s="9"/>
      <c r="G569" s="52"/>
      <c r="H569" s="9"/>
      <c r="I569" s="9"/>
      <c r="J569" s="52"/>
      <c r="K569" s="9"/>
      <c r="L569" s="9"/>
      <c r="M569" s="52"/>
      <c r="N569" s="9"/>
      <c r="O569" s="9"/>
      <c r="P569" s="52"/>
      <c r="Q569" s="9"/>
      <c r="R569" s="9"/>
      <c r="S569" s="52"/>
      <c r="T569" s="9"/>
      <c r="U569" s="9"/>
      <c r="V569" s="52"/>
      <c r="W569" s="9"/>
      <c r="X569" s="9"/>
      <c r="Y569" s="52"/>
      <c r="Z569" s="9"/>
      <c r="AA569" s="9"/>
      <c r="AB569" s="52"/>
      <c r="AC569" s="9"/>
      <c r="AD569" s="9"/>
      <c r="AE569" s="52"/>
      <c r="AF569" s="9"/>
      <c r="AG569" s="9"/>
      <c r="AH569" s="52"/>
      <c r="AI569" s="9"/>
      <c r="AJ569" s="9"/>
      <c r="AK569" s="52"/>
      <c r="AL569" s="9"/>
      <c r="AM569" s="9"/>
      <c r="AN569" s="52"/>
    </row>
    <row r="570" spans="1:40" ht="12.75" x14ac:dyDescent="0.35">
      <c r="A570" s="9"/>
      <c r="B570" s="9"/>
      <c r="C570" s="9"/>
      <c r="D570" s="9"/>
      <c r="E570" s="9"/>
      <c r="F570" s="9"/>
      <c r="G570" s="52"/>
      <c r="H570" s="9"/>
      <c r="I570" s="9"/>
      <c r="J570" s="52"/>
      <c r="K570" s="9"/>
      <c r="L570" s="9"/>
      <c r="M570" s="52"/>
      <c r="N570" s="9"/>
      <c r="O570" s="9"/>
      <c r="P570" s="52"/>
      <c r="Q570" s="9"/>
      <c r="R570" s="9"/>
      <c r="S570" s="52"/>
      <c r="T570" s="9"/>
      <c r="U570" s="9"/>
      <c r="V570" s="52"/>
      <c r="W570" s="9"/>
      <c r="X570" s="9"/>
      <c r="Y570" s="52"/>
      <c r="Z570" s="9"/>
      <c r="AA570" s="9"/>
      <c r="AB570" s="52"/>
      <c r="AC570" s="9"/>
      <c r="AD570" s="9"/>
      <c r="AE570" s="52"/>
      <c r="AF570" s="9"/>
      <c r="AG570" s="9"/>
      <c r="AH570" s="52"/>
      <c r="AI570" s="9"/>
      <c r="AJ570" s="9"/>
      <c r="AK570" s="52"/>
      <c r="AL570" s="9"/>
      <c r="AM570" s="9"/>
      <c r="AN570" s="52"/>
    </row>
    <row r="571" spans="1:40" ht="12.75" x14ac:dyDescent="0.35">
      <c r="A571" s="9"/>
      <c r="B571" s="9"/>
      <c r="C571" s="9"/>
      <c r="D571" s="9"/>
      <c r="E571" s="9"/>
      <c r="F571" s="9"/>
      <c r="G571" s="52"/>
      <c r="H571" s="9"/>
      <c r="I571" s="9"/>
      <c r="J571" s="52"/>
      <c r="K571" s="9"/>
      <c r="L571" s="9"/>
      <c r="M571" s="52"/>
      <c r="N571" s="9"/>
      <c r="O571" s="9"/>
      <c r="P571" s="52"/>
      <c r="Q571" s="9"/>
      <c r="R571" s="9"/>
      <c r="S571" s="52"/>
      <c r="T571" s="9"/>
      <c r="U571" s="9"/>
      <c r="V571" s="52"/>
      <c r="W571" s="9"/>
      <c r="X571" s="9"/>
      <c r="Y571" s="52"/>
      <c r="Z571" s="9"/>
      <c r="AA571" s="9"/>
      <c r="AB571" s="52"/>
      <c r="AC571" s="9"/>
      <c r="AD571" s="9"/>
      <c r="AE571" s="52"/>
      <c r="AF571" s="9"/>
      <c r="AG571" s="9"/>
      <c r="AH571" s="52"/>
      <c r="AI571" s="9"/>
      <c r="AJ571" s="9"/>
      <c r="AK571" s="52"/>
      <c r="AL571" s="9"/>
      <c r="AM571" s="9"/>
      <c r="AN571" s="52"/>
    </row>
    <row r="572" spans="1:40" ht="12.75" x14ac:dyDescent="0.35">
      <c r="A572" s="9"/>
      <c r="B572" s="9"/>
      <c r="C572" s="9"/>
      <c r="D572" s="9"/>
      <c r="E572" s="9"/>
      <c r="F572" s="9"/>
      <c r="G572" s="52"/>
      <c r="H572" s="9"/>
      <c r="I572" s="9"/>
      <c r="J572" s="52"/>
      <c r="K572" s="9"/>
      <c r="L572" s="9"/>
      <c r="M572" s="52"/>
      <c r="N572" s="9"/>
      <c r="O572" s="9"/>
      <c r="P572" s="52"/>
      <c r="Q572" s="9"/>
      <c r="R572" s="9"/>
      <c r="S572" s="52"/>
      <c r="T572" s="9"/>
      <c r="U572" s="9"/>
      <c r="V572" s="52"/>
      <c r="W572" s="9"/>
      <c r="X572" s="9"/>
      <c r="Y572" s="52"/>
      <c r="Z572" s="9"/>
      <c r="AA572" s="9"/>
      <c r="AB572" s="52"/>
      <c r="AC572" s="9"/>
      <c r="AD572" s="9"/>
      <c r="AE572" s="52"/>
      <c r="AF572" s="9"/>
      <c r="AG572" s="9"/>
      <c r="AH572" s="52"/>
      <c r="AI572" s="9"/>
      <c r="AJ572" s="9"/>
      <c r="AK572" s="52"/>
      <c r="AL572" s="9"/>
      <c r="AM572" s="9"/>
      <c r="AN572" s="52"/>
    </row>
    <row r="573" spans="1:40" ht="12.75" x14ac:dyDescent="0.35">
      <c r="A573" s="9"/>
      <c r="B573" s="9"/>
      <c r="C573" s="9"/>
      <c r="D573" s="9"/>
      <c r="E573" s="9"/>
      <c r="F573" s="9"/>
      <c r="G573" s="52"/>
      <c r="H573" s="9"/>
      <c r="I573" s="9"/>
      <c r="J573" s="52"/>
      <c r="K573" s="9"/>
      <c r="L573" s="9"/>
      <c r="M573" s="52"/>
      <c r="N573" s="9"/>
      <c r="O573" s="9"/>
      <c r="P573" s="52"/>
      <c r="Q573" s="9"/>
      <c r="R573" s="9"/>
      <c r="S573" s="52"/>
      <c r="T573" s="9"/>
      <c r="U573" s="9"/>
      <c r="V573" s="52"/>
      <c r="W573" s="9"/>
      <c r="X573" s="9"/>
      <c r="Y573" s="52"/>
      <c r="Z573" s="9"/>
      <c r="AA573" s="9"/>
      <c r="AB573" s="52"/>
      <c r="AC573" s="9"/>
      <c r="AD573" s="9"/>
      <c r="AE573" s="52"/>
      <c r="AF573" s="9"/>
      <c r="AG573" s="9"/>
      <c r="AH573" s="52"/>
      <c r="AI573" s="9"/>
      <c r="AJ573" s="9"/>
      <c r="AK573" s="52"/>
      <c r="AL573" s="9"/>
      <c r="AM573" s="9"/>
      <c r="AN573" s="52"/>
    </row>
    <row r="574" spans="1:40" ht="12.75" x14ac:dyDescent="0.35">
      <c r="A574" s="9"/>
      <c r="B574" s="9"/>
      <c r="C574" s="9"/>
      <c r="D574" s="9"/>
      <c r="E574" s="9"/>
      <c r="F574" s="9"/>
      <c r="G574" s="52"/>
      <c r="H574" s="9"/>
      <c r="I574" s="9"/>
      <c r="J574" s="52"/>
      <c r="K574" s="9"/>
      <c r="L574" s="9"/>
      <c r="M574" s="52"/>
      <c r="N574" s="9"/>
      <c r="O574" s="9"/>
      <c r="P574" s="52"/>
      <c r="Q574" s="9"/>
      <c r="R574" s="9"/>
      <c r="S574" s="52"/>
      <c r="T574" s="9"/>
      <c r="U574" s="9"/>
      <c r="V574" s="52"/>
      <c r="W574" s="9"/>
      <c r="X574" s="9"/>
      <c r="Y574" s="52"/>
      <c r="Z574" s="9"/>
      <c r="AA574" s="9"/>
      <c r="AB574" s="52"/>
      <c r="AC574" s="9"/>
      <c r="AD574" s="9"/>
      <c r="AE574" s="52"/>
      <c r="AF574" s="9"/>
      <c r="AG574" s="9"/>
      <c r="AH574" s="52"/>
      <c r="AI574" s="9"/>
      <c r="AJ574" s="9"/>
      <c r="AK574" s="52"/>
      <c r="AL574" s="9"/>
      <c r="AM574" s="9"/>
      <c r="AN574" s="52"/>
    </row>
    <row r="575" spans="1:40" ht="12.75" x14ac:dyDescent="0.35">
      <c r="A575" s="9"/>
      <c r="B575" s="9"/>
      <c r="C575" s="9"/>
      <c r="D575" s="9"/>
      <c r="E575" s="9"/>
      <c r="F575" s="9"/>
      <c r="G575" s="52"/>
      <c r="H575" s="9"/>
      <c r="I575" s="9"/>
      <c r="J575" s="52"/>
      <c r="K575" s="9"/>
      <c r="L575" s="9"/>
      <c r="M575" s="52"/>
      <c r="N575" s="9"/>
      <c r="O575" s="9"/>
      <c r="P575" s="52"/>
      <c r="Q575" s="9"/>
      <c r="R575" s="9"/>
      <c r="S575" s="52"/>
      <c r="T575" s="9"/>
      <c r="U575" s="9"/>
      <c r="V575" s="52"/>
      <c r="W575" s="9"/>
      <c r="X575" s="9"/>
      <c r="Y575" s="52"/>
      <c r="Z575" s="9"/>
      <c r="AA575" s="9"/>
      <c r="AB575" s="52"/>
      <c r="AC575" s="9"/>
      <c r="AD575" s="9"/>
      <c r="AE575" s="52"/>
      <c r="AF575" s="9"/>
      <c r="AG575" s="9"/>
      <c r="AH575" s="52"/>
      <c r="AI575" s="9"/>
      <c r="AJ575" s="9"/>
      <c r="AK575" s="52"/>
      <c r="AL575" s="9"/>
      <c r="AM575" s="9"/>
      <c r="AN575" s="52"/>
    </row>
    <row r="576" spans="1:40" ht="12.75" x14ac:dyDescent="0.35">
      <c r="A576" s="9"/>
      <c r="B576" s="9"/>
      <c r="C576" s="9"/>
      <c r="D576" s="9"/>
      <c r="E576" s="9"/>
      <c r="F576" s="9"/>
      <c r="G576" s="52"/>
      <c r="H576" s="9"/>
      <c r="I576" s="9"/>
      <c r="J576" s="52"/>
      <c r="K576" s="9"/>
      <c r="L576" s="9"/>
      <c r="M576" s="52"/>
      <c r="N576" s="9"/>
      <c r="O576" s="9"/>
      <c r="P576" s="52"/>
      <c r="Q576" s="9"/>
      <c r="R576" s="9"/>
      <c r="S576" s="52"/>
      <c r="T576" s="9"/>
      <c r="U576" s="9"/>
      <c r="V576" s="52"/>
      <c r="W576" s="9"/>
      <c r="X576" s="9"/>
      <c r="Y576" s="52"/>
      <c r="Z576" s="9"/>
      <c r="AA576" s="9"/>
      <c r="AB576" s="52"/>
      <c r="AC576" s="9"/>
      <c r="AD576" s="9"/>
      <c r="AE576" s="52"/>
      <c r="AF576" s="9"/>
      <c r="AG576" s="9"/>
      <c r="AH576" s="52"/>
      <c r="AI576" s="9"/>
      <c r="AJ576" s="9"/>
      <c r="AK576" s="52"/>
      <c r="AL576" s="9"/>
      <c r="AM576" s="9"/>
      <c r="AN576" s="52"/>
    </row>
    <row r="577" spans="1:40" ht="12.75" x14ac:dyDescent="0.35">
      <c r="A577" s="9"/>
      <c r="B577" s="9"/>
      <c r="C577" s="9"/>
      <c r="D577" s="9"/>
      <c r="E577" s="9"/>
      <c r="F577" s="9"/>
      <c r="G577" s="52"/>
      <c r="H577" s="9"/>
      <c r="I577" s="9"/>
      <c r="J577" s="52"/>
      <c r="K577" s="9"/>
      <c r="L577" s="9"/>
      <c r="M577" s="52"/>
      <c r="N577" s="9"/>
      <c r="O577" s="9"/>
      <c r="P577" s="52"/>
      <c r="Q577" s="9"/>
      <c r="R577" s="9"/>
      <c r="S577" s="52"/>
      <c r="T577" s="9"/>
      <c r="U577" s="9"/>
      <c r="V577" s="52"/>
      <c r="W577" s="9"/>
      <c r="X577" s="9"/>
      <c r="Y577" s="52"/>
      <c r="Z577" s="9"/>
      <c r="AA577" s="9"/>
      <c r="AB577" s="52"/>
      <c r="AC577" s="9"/>
      <c r="AD577" s="9"/>
      <c r="AE577" s="52"/>
      <c r="AF577" s="9"/>
      <c r="AG577" s="9"/>
      <c r="AH577" s="52"/>
      <c r="AI577" s="9"/>
      <c r="AJ577" s="9"/>
      <c r="AK577" s="52"/>
      <c r="AL577" s="9"/>
      <c r="AM577" s="9"/>
      <c r="AN577" s="52"/>
    </row>
    <row r="578" spans="1:40" ht="12.75" x14ac:dyDescent="0.35">
      <c r="A578" s="9"/>
      <c r="B578" s="9"/>
      <c r="C578" s="9"/>
      <c r="D578" s="9"/>
      <c r="E578" s="9"/>
      <c r="F578" s="9"/>
      <c r="G578" s="52"/>
      <c r="H578" s="9"/>
      <c r="I578" s="9"/>
      <c r="J578" s="52"/>
      <c r="K578" s="9"/>
      <c r="L578" s="9"/>
      <c r="M578" s="52"/>
      <c r="N578" s="9"/>
      <c r="O578" s="9"/>
      <c r="P578" s="52"/>
      <c r="Q578" s="9"/>
      <c r="R578" s="9"/>
      <c r="S578" s="52"/>
      <c r="T578" s="9"/>
      <c r="U578" s="9"/>
      <c r="V578" s="52"/>
      <c r="W578" s="9"/>
      <c r="X578" s="9"/>
      <c r="Y578" s="52"/>
      <c r="Z578" s="9"/>
      <c r="AA578" s="9"/>
      <c r="AB578" s="52"/>
      <c r="AC578" s="9"/>
      <c r="AD578" s="9"/>
      <c r="AE578" s="52"/>
      <c r="AF578" s="9"/>
      <c r="AG578" s="9"/>
      <c r="AH578" s="52"/>
      <c r="AI578" s="9"/>
      <c r="AJ578" s="9"/>
      <c r="AK578" s="52"/>
      <c r="AL578" s="9"/>
      <c r="AM578" s="9"/>
      <c r="AN578" s="52"/>
    </row>
    <row r="579" spans="1:40" ht="12.75" x14ac:dyDescent="0.35">
      <c r="A579" s="9"/>
      <c r="B579" s="9"/>
      <c r="C579" s="9"/>
      <c r="D579" s="9"/>
      <c r="E579" s="9"/>
      <c r="F579" s="9"/>
      <c r="G579" s="52"/>
      <c r="H579" s="9"/>
      <c r="I579" s="9"/>
      <c r="J579" s="52"/>
      <c r="K579" s="9"/>
      <c r="L579" s="9"/>
      <c r="M579" s="52"/>
      <c r="N579" s="9"/>
      <c r="O579" s="9"/>
      <c r="P579" s="52"/>
      <c r="Q579" s="9"/>
      <c r="R579" s="9"/>
      <c r="S579" s="52"/>
      <c r="T579" s="9"/>
      <c r="U579" s="9"/>
      <c r="V579" s="52"/>
      <c r="W579" s="9"/>
      <c r="X579" s="9"/>
      <c r="Y579" s="52"/>
      <c r="Z579" s="9"/>
      <c r="AA579" s="9"/>
      <c r="AB579" s="52"/>
      <c r="AC579" s="9"/>
      <c r="AD579" s="9"/>
      <c r="AE579" s="52"/>
      <c r="AF579" s="9"/>
      <c r="AG579" s="9"/>
      <c r="AH579" s="52"/>
      <c r="AI579" s="9"/>
      <c r="AJ579" s="9"/>
      <c r="AK579" s="52"/>
      <c r="AL579" s="9"/>
      <c r="AM579" s="9"/>
      <c r="AN579" s="52"/>
    </row>
    <row r="580" spans="1:40" ht="12.75" x14ac:dyDescent="0.35">
      <c r="A580" s="9"/>
      <c r="B580" s="9"/>
      <c r="C580" s="9"/>
      <c r="D580" s="9"/>
      <c r="E580" s="9"/>
      <c r="F580" s="9"/>
      <c r="G580" s="52"/>
      <c r="H580" s="9"/>
      <c r="I580" s="9"/>
      <c r="J580" s="52"/>
      <c r="K580" s="9"/>
      <c r="L580" s="9"/>
      <c r="M580" s="52"/>
      <c r="N580" s="9"/>
      <c r="O580" s="9"/>
      <c r="P580" s="52"/>
      <c r="Q580" s="9"/>
      <c r="R580" s="9"/>
      <c r="S580" s="52"/>
      <c r="T580" s="9"/>
      <c r="U580" s="9"/>
      <c r="V580" s="52"/>
      <c r="W580" s="9"/>
      <c r="X580" s="9"/>
      <c r="Y580" s="52"/>
      <c r="Z580" s="9"/>
      <c r="AA580" s="9"/>
      <c r="AB580" s="52"/>
      <c r="AC580" s="9"/>
      <c r="AD580" s="9"/>
      <c r="AE580" s="52"/>
      <c r="AF580" s="9"/>
      <c r="AG580" s="9"/>
      <c r="AH580" s="52"/>
      <c r="AI580" s="9"/>
      <c r="AJ580" s="9"/>
      <c r="AK580" s="52"/>
      <c r="AL580" s="9"/>
      <c r="AM580" s="9"/>
      <c r="AN580" s="52"/>
    </row>
    <row r="581" spans="1:40" ht="12.75" x14ac:dyDescent="0.35">
      <c r="A581" s="9"/>
      <c r="B581" s="9"/>
      <c r="C581" s="9"/>
      <c r="D581" s="9"/>
      <c r="E581" s="9"/>
      <c r="F581" s="9"/>
      <c r="G581" s="52"/>
      <c r="H581" s="9"/>
      <c r="I581" s="9"/>
      <c r="J581" s="52"/>
      <c r="K581" s="9"/>
      <c r="L581" s="9"/>
      <c r="M581" s="52"/>
      <c r="N581" s="9"/>
      <c r="O581" s="9"/>
      <c r="P581" s="52"/>
      <c r="Q581" s="9"/>
      <c r="R581" s="9"/>
      <c r="S581" s="52"/>
      <c r="T581" s="9"/>
      <c r="U581" s="9"/>
      <c r="V581" s="52"/>
      <c r="W581" s="9"/>
      <c r="X581" s="9"/>
      <c r="Y581" s="52"/>
      <c r="Z581" s="9"/>
      <c r="AA581" s="9"/>
      <c r="AB581" s="52"/>
      <c r="AC581" s="9"/>
      <c r="AD581" s="9"/>
      <c r="AE581" s="52"/>
      <c r="AF581" s="9"/>
      <c r="AG581" s="9"/>
      <c r="AH581" s="52"/>
      <c r="AI581" s="9"/>
      <c r="AJ581" s="9"/>
      <c r="AK581" s="52"/>
      <c r="AL581" s="9"/>
      <c r="AM581" s="9"/>
      <c r="AN581" s="52"/>
    </row>
    <row r="582" spans="1:40" ht="12.75" x14ac:dyDescent="0.35">
      <c r="A582" s="9"/>
      <c r="B582" s="9"/>
      <c r="C582" s="9"/>
      <c r="D582" s="9"/>
      <c r="E582" s="9"/>
      <c r="F582" s="9"/>
      <c r="G582" s="52"/>
      <c r="H582" s="9"/>
      <c r="I582" s="9"/>
      <c r="J582" s="52"/>
      <c r="K582" s="9"/>
      <c r="L582" s="9"/>
      <c r="M582" s="52"/>
      <c r="N582" s="9"/>
      <c r="O582" s="9"/>
      <c r="P582" s="52"/>
      <c r="Q582" s="9"/>
      <c r="R582" s="9"/>
      <c r="S582" s="52"/>
      <c r="T582" s="9"/>
      <c r="U582" s="9"/>
      <c r="V582" s="52"/>
      <c r="W582" s="9"/>
      <c r="X582" s="9"/>
      <c r="Y582" s="52"/>
      <c r="Z582" s="9"/>
      <c r="AA582" s="9"/>
      <c r="AB582" s="52"/>
      <c r="AC582" s="9"/>
      <c r="AD582" s="9"/>
      <c r="AE582" s="52"/>
      <c r="AF582" s="9"/>
      <c r="AG582" s="9"/>
      <c r="AH582" s="52"/>
      <c r="AI582" s="9"/>
      <c r="AJ582" s="9"/>
      <c r="AK582" s="52"/>
      <c r="AL582" s="9"/>
      <c r="AM582" s="9"/>
      <c r="AN582" s="52"/>
    </row>
    <row r="583" spans="1:40" ht="12.75" x14ac:dyDescent="0.35">
      <c r="A583" s="9"/>
      <c r="B583" s="9"/>
      <c r="C583" s="9"/>
      <c r="D583" s="9"/>
      <c r="E583" s="9"/>
      <c r="F583" s="9"/>
      <c r="G583" s="52"/>
      <c r="H583" s="9"/>
      <c r="I583" s="9"/>
      <c r="J583" s="52"/>
      <c r="K583" s="9"/>
      <c r="L583" s="9"/>
      <c r="M583" s="52"/>
      <c r="N583" s="9"/>
      <c r="O583" s="9"/>
      <c r="P583" s="52"/>
      <c r="Q583" s="9"/>
      <c r="R583" s="9"/>
      <c r="S583" s="52"/>
      <c r="T583" s="9"/>
      <c r="U583" s="9"/>
      <c r="V583" s="52"/>
      <c r="W583" s="9"/>
      <c r="X583" s="9"/>
      <c r="Y583" s="52"/>
      <c r="Z583" s="9"/>
      <c r="AA583" s="9"/>
      <c r="AB583" s="52"/>
      <c r="AC583" s="9"/>
      <c r="AD583" s="9"/>
      <c r="AE583" s="52"/>
      <c r="AF583" s="9"/>
      <c r="AG583" s="9"/>
      <c r="AH583" s="52"/>
      <c r="AI583" s="9"/>
      <c r="AJ583" s="9"/>
      <c r="AK583" s="52"/>
      <c r="AL583" s="9"/>
      <c r="AM583" s="9"/>
      <c r="AN583" s="52"/>
    </row>
    <row r="584" spans="1:40" ht="12.75" x14ac:dyDescent="0.35">
      <c r="A584" s="9"/>
      <c r="B584" s="9"/>
      <c r="C584" s="9"/>
      <c r="D584" s="9"/>
      <c r="E584" s="9"/>
      <c r="F584" s="9"/>
      <c r="G584" s="52"/>
      <c r="H584" s="9"/>
      <c r="I584" s="9"/>
      <c r="J584" s="52"/>
      <c r="K584" s="9"/>
      <c r="L584" s="9"/>
      <c r="M584" s="52"/>
      <c r="N584" s="9"/>
      <c r="O584" s="9"/>
      <c r="P584" s="52"/>
      <c r="Q584" s="9"/>
      <c r="R584" s="9"/>
      <c r="S584" s="52"/>
      <c r="T584" s="9"/>
      <c r="U584" s="9"/>
      <c r="V584" s="52"/>
      <c r="W584" s="9"/>
      <c r="X584" s="9"/>
      <c r="Y584" s="52"/>
      <c r="Z584" s="9"/>
      <c r="AA584" s="9"/>
      <c r="AB584" s="52"/>
      <c r="AC584" s="9"/>
      <c r="AD584" s="9"/>
      <c r="AE584" s="52"/>
      <c r="AF584" s="9"/>
      <c r="AG584" s="9"/>
      <c r="AH584" s="52"/>
      <c r="AI584" s="9"/>
      <c r="AJ584" s="9"/>
      <c r="AK584" s="52"/>
      <c r="AL584" s="9"/>
      <c r="AM584" s="9"/>
      <c r="AN584" s="52"/>
    </row>
    <row r="585" spans="1:40" ht="12.75" x14ac:dyDescent="0.35">
      <c r="A585" s="9"/>
      <c r="B585" s="9"/>
      <c r="C585" s="9"/>
      <c r="D585" s="9"/>
      <c r="E585" s="9"/>
      <c r="F585" s="9"/>
      <c r="G585" s="52"/>
      <c r="H585" s="9"/>
      <c r="I585" s="9"/>
      <c r="J585" s="52"/>
      <c r="K585" s="9"/>
      <c r="L585" s="9"/>
      <c r="M585" s="52"/>
      <c r="N585" s="9"/>
      <c r="O585" s="9"/>
      <c r="P585" s="52"/>
      <c r="Q585" s="9"/>
      <c r="R585" s="9"/>
      <c r="S585" s="52"/>
      <c r="T585" s="9"/>
      <c r="U585" s="9"/>
      <c r="V585" s="52"/>
      <c r="W585" s="9"/>
      <c r="X585" s="9"/>
      <c r="Y585" s="52"/>
      <c r="Z585" s="9"/>
      <c r="AA585" s="9"/>
      <c r="AB585" s="52"/>
      <c r="AC585" s="9"/>
      <c r="AD585" s="9"/>
      <c r="AE585" s="52"/>
      <c r="AF585" s="9"/>
      <c r="AG585" s="9"/>
      <c r="AH585" s="52"/>
      <c r="AI585" s="9"/>
      <c r="AJ585" s="9"/>
      <c r="AK585" s="52"/>
      <c r="AL585" s="9"/>
      <c r="AM585" s="9"/>
      <c r="AN585" s="52"/>
    </row>
    <row r="586" spans="1:40" ht="12.75" x14ac:dyDescent="0.35">
      <c r="A586" s="9"/>
      <c r="B586" s="9"/>
      <c r="C586" s="9"/>
      <c r="D586" s="9"/>
      <c r="E586" s="9"/>
      <c r="F586" s="9"/>
      <c r="G586" s="52"/>
      <c r="H586" s="9"/>
      <c r="I586" s="9"/>
      <c r="J586" s="52"/>
      <c r="K586" s="9"/>
      <c r="L586" s="9"/>
      <c r="M586" s="52"/>
      <c r="N586" s="9"/>
      <c r="O586" s="9"/>
      <c r="P586" s="52"/>
      <c r="Q586" s="9"/>
      <c r="R586" s="9"/>
      <c r="S586" s="52"/>
      <c r="T586" s="9"/>
      <c r="U586" s="9"/>
      <c r="V586" s="52"/>
      <c r="W586" s="9"/>
      <c r="X586" s="9"/>
      <c r="Y586" s="52"/>
      <c r="Z586" s="9"/>
      <c r="AA586" s="9"/>
      <c r="AB586" s="52"/>
      <c r="AC586" s="9"/>
      <c r="AD586" s="9"/>
      <c r="AE586" s="52"/>
      <c r="AF586" s="9"/>
      <c r="AG586" s="9"/>
      <c r="AH586" s="52"/>
      <c r="AI586" s="9"/>
      <c r="AJ586" s="9"/>
      <c r="AK586" s="52"/>
      <c r="AL586" s="9"/>
      <c r="AM586" s="9"/>
      <c r="AN586" s="52"/>
    </row>
    <row r="587" spans="1:40" ht="12.75" x14ac:dyDescent="0.35">
      <c r="A587" s="9"/>
      <c r="B587" s="9"/>
      <c r="C587" s="9"/>
      <c r="D587" s="9"/>
      <c r="E587" s="9"/>
      <c r="F587" s="9"/>
      <c r="G587" s="52"/>
      <c r="H587" s="9"/>
      <c r="I587" s="9"/>
      <c r="J587" s="52"/>
      <c r="K587" s="9"/>
      <c r="L587" s="9"/>
      <c r="M587" s="52"/>
      <c r="N587" s="9"/>
      <c r="O587" s="9"/>
      <c r="P587" s="52"/>
      <c r="Q587" s="9"/>
      <c r="R587" s="9"/>
      <c r="S587" s="52"/>
      <c r="T587" s="9"/>
      <c r="U587" s="9"/>
      <c r="V587" s="52"/>
      <c r="W587" s="9"/>
      <c r="X587" s="9"/>
      <c r="Y587" s="52"/>
      <c r="Z587" s="9"/>
      <c r="AA587" s="9"/>
      <c r="AB587" s="52"/>
      <c r="AC587" s="9"/>
      <c r="AD587" s="9"/>
      <c r="AE587" s="52"/>
      <c r="AF587" s="9"/>
      <c r="AG587" s="9"/>
      <c r="AH587" s="52"/>
      <c r="AI587" s="9"/>
      <c r="AJ587" s="9"/>
      <c r="AK587" s="52"/>
      <c r="AL587" s="9"/>
      <c r="AM587" s="9"/>
      <c r="AN587" s="52"/>
    </row>
    <row r="588" spans="1:40" ht="12.75" x14ac:dyDescent="0.35">
      <c r="A588" s="9"/>
      <c r="B588" s="9"/>
      <c r="C588" s="9"/>
      <c r="D588" s="9"/>
      <c r="E588" s="9"/>
      <c r="F588" s="9"/>
      <c r="G588" s="52"/>
      <c r="H588" s="9"/>
      <c r="I588" s="9"/>
      <c r="J588" s="52"/>
      <c r="K588" s="9"/>
      <c r="L588" s="9"/>
      <c r="M588" s="52"/>
      <c r="N588" s="9"/>
      <c r="O588" s="9"/>
      <c r="P588" s="52"/>
      <c r="Q588" s="9"/>
      <c r="R588" s="9"/>
      <c r="S588" s="52"/>
      <c r="T588" s="9"/>
      <c r="U588" s="9"/>
      <c r="V588" s="52"/>
      <c r="W588" s="9"/>
      <c r="X588" s="9"/>
      <c r="Y588" s="52"/>
      <c r="Z588" s="9"/>
      <c r="AA588" s="9"/>
      <c r="AB588" s="52"/>
      <c r="AC588" s="9"/>
      <c r="AD588" s="9"/>
      <c r="AE588" s="52"/>
      <c r="AF588" s="9"/>
      <c r="AG588" s="9"/>
      <c r="AH588" s="52"/>
      <c r="AI588" s="9"/>
      <c r="AJ588" s="9"/>
      <c r="AK588" s="52"/>
      <c r="AL588" s="9"/>
      <c r="AM588" s="9"/>
      <c r="AN588" s="52"/>
    </row>
    <row r="589" spans="1:40" ht="12.75" x14ac:dyDescent="0.35">
      <c r="A589" s="9"/>
      <c r="B589" s="9"/>
      <c r="C589" s="9"/>
      <c r="D589" s="9"/>
      <c r="E589" s="9"/>
      <c r="F589" s="9"/>
      <c r="G589" s="52"/>
      <c r="H589" s="9"/>
      <c r="I589" s="9"/>
      <c r="J589" s="52"/>
      <c r="K589" s="9"/>
      <c r="L589" s="9"/>
      <c r="M589" s="52"/>
      <c r="N589" s="9"/>
      <c r="O589" s="9"/>
      <c r="P589" s="52"/>
      <c r="Q589" s="9"/>
      <c r="R589" s="9"/>
      <c r="S589" s="52"/>
      <c r="T589" s="9"/>
      <c r="U589" s="9"/>
      <c r="V589" s="52"/>
      <c r="W589" s="9"/>
      <c r="X589" s="9"/>
      <c r="Y589" s="52"/>
      <c r="Z589" s="9"/>
      <c r="AA589" s="9"/>
      <c r="AB589" s="52"/>
      <c r="AC589" s="9"/>
      <c r="AD589" s="9"/>
      <c r="AE589" s="52"/>
      <c r="AF589" s="9"/>
      <c r="AG589" s="9"/>
      <c r="AH589" s="52"/>
      <c r="AI589" s="9"/>
      <c r="AJ589" s="9"/>
      <c r="AK589" s="52"/>
      <c r="AL589" s="9"/>
      <c r="AM589" s="9"/>
      <c r="AN589" s="52"/>
    </row>
    <row r="590" spans="1:40" ht="12.75" x14ac:dyDescent="0.35">
      <c r="A590" s="9"/>
      <c r="B590" s="9"/>
      <c r="C590" s="9"/>
      <c r="D590" s="9"/>
      <c r="E590" s="9"/>
      <c r="F590" s="9"/>
      <c r="G590" s="52"/>
      <c r="H590" s="9"/>
      <c r="I590" s="9"/>
      <c r="J590" s="52"/>
      <c r="K590" s="9"/>
      <c r="L590" s="9"/>
      <c r="M590" s="52"/>
      <c r="N590" s="9"/>
      <c r="O590" s="9"/>
      <c r="P590" s="52"/>
      <c r="Q590" s="9"/>
      <c r="R590" s="9"/>
      <c r="S590" s="52"/>
      <c r="T590" s="9"/>
      <c r="U590" s="9"/>
      <c r="V590" s="52"/>
      <c r="W590" s="9"/>
      <c r="X590" s="9"/>
      <c r="Y590" s="52"/>
      <c r="Z590" s="9"/>
      <c r="AA590" s="9"/>
      <c r="AB590" s="52"/>
      <c r="AC590" s="9"/>
      <c r="AD590" s="9"/>
      <c r="AE590" s="52"/>
      <c r="AF590" s="9"/>
      <c r="AG590" s="9"/>
      <c r="AH590" s="52"/>
      <c r="AI590" s="9"/>
      <c r="AJ590" s="9"/>
      <c r="AK590" s="52"/>
      <c r="AL590" s="9"/>
      <c r="AM590" s="9"/>
      <c r="AN590" s="52"/>
    </row>
    <row r="591" spans="1:40" ht="12.75" x14ac:dyDescent="0.35">
      <c r="A591" s="9"/>
      <c r="B591" s="9"/>
      <c r="C591" s="9"/>
      <c r="D591" s="9"/>
      <c r="E591" s="9"/>
      <c r="F591" s="9"/>
      <c r="G591" s="52"/>
      <c r="H591" s="9"/>
      <c r="I591" s="9"/>
      <c r="J591" s="52"/>
      <c r="K591" s="9"/>
      <c r="L591" s="9"/>
      <c r="M591" s="52"/>
      <c r="N591" s="9"/>
      <c r="O591" s="9"/>
      <c r="P591" s="52"/>
      <c r="Q591" s="9"/>
      <c r="R591" s="9"/>
      <c r="S591" s="52"/>
      <c r="T591" s="9"/>
      <c r="U591" s="9"/>
      <c r="V591" s="52"/>
      <c r="W591" s="9"/>
      <c r="X591" s="9"/>
      <c r="Y591" s="52"/>
      <c r="Z591" s="9"/>
      <c r="AA591" s="9"/>
      <c r="AB591" s="52"/>
      <c r="AC591" s="9"/>
      <c r="AD591" s="9"/>
      <c r="AE591" s="52"/>
      <c r="AF591" s="9"/>
      <c r="AG591" s="9"/>
      <c r="AH591" s="52"/>
      <c r="AI591" s="9"/>
      <c r="AJ591" s="9"/>
      <c r="AK591" s="52"/>
      <c r="AL591" s="9"/>
      <c r="AM591" s="9"/>
      <c r="AN591" s="52"/>
    </row>
    <row r="592" spans="1:40" ht="12.75" x14ac:dyDescent="0.35">
      <c r="A592" s="9"/>
      <c r="B592" s="9"/>
      <c r="C592" s="9"/>
      <c r="D592" s="9"/>
      <c r="E592" s="9"/>
      <c r="F592" s="9"/>
      <c r="G592" s="52"/>
      <c r="H592" s="9"/>
      <c r="I592" s="9"/>
      <c r="J592" s="52"/>
      <c r="K592" s="9"/>
      <c r="L592" s="9"/>
      <c r="M592" s="52"/>
      <c r="N592" s="9"/>
      <c r="O592" s="9"/>
      <c r="P592" s="52"/>
      <c r="Q592" s="9"/>
      <c r="R592" s="9"/>
      <c r="S592" s="52"/>
      <c r="T592" s="9"/>
      <c r="U592" s="9"/>
      <c r="V592" s="52"/>
      <c r="W592" s="9"/>
      <c r="X592" s="9"/>
      <c r="Y592" s="52"/>
      <c r="Z592" s="9"/>
      <c r="AA592" s="9"/>
      <c r="AB592" s="52"/>
      <c r="AC592" s="9"/>
      <c r="AD592" s="9"/>
      <c r="AE592" s="52"/>
      <c r="AF592" s="9"/>
      <c r="AG592" s="9"/>
      <c r="AH592" s="52"/>
      <c r="AI592" s="9"/>
      <c r="AJ592" s="9"/>
      <c r="AK592" s="52"/>
      <c r="AL592" s="9"/>
      <c r="AM592" s="9"/>
      <c r="AN592" s="52"/>
    </row>
    <row r="593" spans="1:40" ht="12.75" x14ac:dyDescent="0.35">
      <c r="A593" s="9"/>
      <c r="B593" s="9"/>
      <c r="C593" s="9"/>
      <c r="D593" s="9"/>
      <c r="E593" s="9"/>
      <c r="F593" s="9"/>
      <c r="G593" s="52"/>
      <c r="H593" s="9"/>
      <c r="I593" s="9"/>
      <c r="J593" s="52"/>
      <c r="K593" s="9"/>
      <c r="L593" s="9"/>
      <c r="M593" s="52"/>
      <c r="N593" s="9"/>
      <c r="O593" s="9"/>
      <c r="P593" s="52"/>
      <c r="Q593" s="9"/>
      <c r="R593" s="9"/>
      <c r="S593" s="52"/>
      <c r="T593" s="9"/>
      <c r="U593" s="9"/>
      <c r="V593" s="52"/>
      <c r="W593" s="9"/>
      <c r="X593" s="9"/>
      <c r="Y593" s="52"/>
      <c r="Z593" s="9"/>
      <c r="AA593" s="9"/>
      <c r="AB593" s="52"/>
      <c r="AC593" s="9"/>
      <c r="AD593" s="9"/>
      <c r="AE593" s="52"/>
      <c r="AF593" s="9"/>
      <c r="AG593" s="9"/>
      <c r="AH593" s="52"/>
      <c r="AI593" s="9"/>
      <c r="AJ593" s="9"/>
      <c r="AK593" s="52"/>
      <c r="AL593" s="9"/>
      <c r="AM593" s="9"/>
      <c r="AN593" s="52"/>
    </row>
    <row r="594" spans="1:40" ht="12.75" x14ac:dyDescent="0.35">
      <c r="A594" s="9"/>
      <c r="B594" s="9"/>
      <c r="C594" s="9"/>
      <c r="D594" s="9"/>
      <c r="E594" s="9"/>
      <c r="F594" s="9"/>
      <c r="G594" s="52"/>
      <c r="H594" s="9"/>
      <c r="I594" s="9"/>
      <c r="J594" s="52"/>
      <c r="K594" s="9"/>
      <c r="L594" s="9"/>
      <c r="M594" s="52"/>
      <c r="N594" s="9"/>
      <c r="O594" s="9"/>
      <c r="P594" s="52"/>
      <c r="Q594" s="9"/>
      <c r="R594" s="9"/>
      <c r="S594" s="52"/>
      <c r="T594" s="9"/>
      <c r="U594" s="9"/>
      <c r="V594" s="52"/>
      <c r="W594" s="9"/>
      <c r="X594" s="9"/>
      <c r="Y594" s="52"/>
      <c r="Z594" s="9"/>
      <c r="AA594" s="9"/>
      <c r="AB594" s="52"/>
      <c r="AC594" s="9"/>
      <c r="AD594" s="9"/>
      <c r="AE594" s="52"/>
      <c r="AF594" s="9"/>
      <c r="AG594" s="9"/>
      <c r="AH594" s="52"/>
      <c r="AI594" s="9"/>
      <c r="AJ594" s="9"/>
      <c r="AK594" s="52"/>
      <c r="AL594" s="9"/>
      <c r="AM594" s="9"/>
      <c r="AN594" s="52"/>
    </row>
    <row r="595" spans="1:40" ht="12.75" x14ac:dyDescent="0.35">
      <c r="A595" s="9"/>
      <c r="B595" s="9"/>
      <c r="C595" s="9"/>
      <c r="D595" s="9"/>
      <c r="E595" s="9"/>
      <c r="F595" s="9"/>
      <c r="G595" s="52"/>
      <c r="H595" s="9"/>
      <c r="I595" s="9"/>
      <c r="J595" s="52"/>
      <c r="K595" s="9"/>
      <c r="L595" s="9"/>
      <c r="M595" s="52"/>
      <c r="N595" s="9"/>
      <c r="O595" s="9"/>
      <c r="P595" s="52"/>
      <c r="Q595" s="9"/>
      <c r="R595" s="9"/>
      <c r="S595" s="52"/>
      <c r="T595" s="9"/>
      <c r="U595" s="9"/>
      <c r="V595" s="52"/>
      <c r="W595" s="9"/>
      <c r="X595" s="9"/>
      <c r="Y595" s="52"/>
      <c r="Z595" s="9"/>
      <c r="AA595" s="9"/>
      <c r="AB595" s="52"/>
      <c r="AC595" s="9"/>
      <c r="AD595" s="9"/>
      <c r="AE595" s="52"/>
      <c r="AF595" s="9"/>
      <c r="AG595" s="9"/>
      <c r="AH595" s="52"/>
      <c r="AI595" s="9"/>
      <c r="AJ595" s="9"/>
      <c r="AK595" s="52"/>
      <c r="AL595" s="9"/>
      <c r="AM595" s="9"/>
      <c r="AN595" s="52"/>
    </row>
    <row r="596" spans="1:40" ht="12.75" x14ac:dyDescent="0.35">
      <c r="A596" s="9"/>
      <c r="B596" s="9"/>
      <c r="C596" s="9"/>
      <c r="D596" s="9"/>
      <c r="E596" s="9"/>
      <c r="F596" s="9"/>
      <c r="G596" s="52"/>
      <c r="H596" s="9"/>
      <c r="I596" s="9"/>
      <c r="J596" s="52"/>
      <c r="K596" s="9"/>
      <c r="L596" s="9"/>
      <c r="M596" s="52"/>
      <c r="N596" s="9"/>
      <c r="O596" s="9"/>
      <c r="P596" s="52"/>
      <c r="Q596" s="9"/>
      <c r="R596" s="9"/>
      <c r="S596" s="52"/>
      <c r="T596" s="9"/>
      <c r="U596" s="9"/>
      <c r="V596" s="52"/>
      <c r="W596" s="9"/>
      <c r="X596" s="9"/>
      <c r="Y596" s="52"/>
      <c r="Z596" s="9"/>
      <c r="AA596" s="9"/>
      <c r="AB596" s="52"/>
      <c r="AC596" s="9"/>
      <c r="AD596" s="9"/>
      <c r="AE596" s="52"/>
      <c r="AF596" s="9"/>
      <c r="AG596" s="9"/>
      <c r="AH596" s="52"/>
      <c r="AI596" s="9"/>
      <c r="AJ596" s="9"/>
      <c r="AK596" s="52"/>
      <c r="AL596" s="9"/>
      <c r="AM596" s="9"/>
      <c r="AN596" s="52"/>
    </row>
    <row r="597" spans="1:40" ht="12.75" x14ac:dyDescent="0.35">
      <c r="A597" s="9"/>
      <c r="B597" s="9"/>
      <c r="C597" s="9"/>
      <c r="D597" s="9"/>
      <c r="E597" s="9"/>
      <c r="F597" s="9"/>
      <c r="G597" s="52"/>
      <c r="H597" s="9"/>
      <c r="I597" s="9"/>
      <c r="J597" s="52"/>
      <c r="K597" s="9"/>
      <c r="L597" s="9"/>
      <c r="M597" s="52"/>
      <c r="N597" s="9"/>
      <c r="O597" s="9"/>
      <c r="P597" s="52"/>
      <c r="Q597" s="9"/>
      <c r="R597" s="9"/>
      <c r="S597" s="52"/>
      <c r="T597" s="9"/>
      <c r="U597" s="9"/>
      <c r="V597" s="52"/>
      <c r="W597" s="9"/>
      <c r="X597" s="9"/>
      <c r="Y597" s="52"/>
      <c r="Z597" s="9"/>
      <c r="AA597" s="9"/>
      <c r="AB597" s="52"/>
      <c r="AC597" s="9"/>
      <c r="AD597" s="9"/>
      <c r="AE597" s="52"/>
      <c r="AF597" s="9"/>
      <c r="AG597" s="9"/>
      <c r="AH597" s="52"/>
      <c r="AI597" s="9"/>
      <c r="AJ597" s="9"/>
      <c r="AK597" s="52"/>
      <c r="AL597" s="9"/>
      <c r="AM597" s="9"/>
      <c r="AN597" s="52"/>
    </row>
    <row r="598" spans="1:40" ht="12.75" x14ac:dyDescent="0.35">
      <c r="A598" s="9"/>
      <c r="B598" s="9"/>
      <c r="C598" s="9"/>
      <c r="D598" s="9"/>
      <c r="E598" s="9"/>
      <c r="F598" s="9"/>
      <c r="G598" s="52"/>
      <c r="H598" s="9"/>
      <c r="I598" s="9"/>
      <c r="J598" s="52"/>
      <c r="K598" s="9"/>
      <c r="L598" s="9"/>
      <c r="M598" s="52"/>
      <c r="N598" s="9"/>
      <c r="O598" s="9"/>
      <c r="P598" s="52"/>
      <c r="Q598" s="9"/>
      <c r="R598" s="9"/>
      <c r="S598" s="52"/>
      <c r="T598" s="9"/>
      <c r="U598" s="9"/>
      <c r="V598" s="52"/>
      <c r="W598" s="9"/>
      <c r="X598" s="9"/>
      <c r="Y598" s="52"/>
      <c r="Z598" s="9"/>
      <c r="AA598" s="9"/>
      <c r="AB598" s="52"/>
      <c r="AC598" s="9"/>
      <c r="AD598" s="9"/>
      <c r="AE598" s="52"/>
      <c r="AF598" s="9"/>
      <c r="AG598" s="9"/>
      <c r="AH598" s="52"/>
      <c r="AI598" s="9"/>
      <c r="AJ598" s="9"/>
      <c r="AK598" s="52"/>
      <c r="AL598" s="9"/>
      <c r="AM598" s="9"/>
      <c r="AN598" s="52"/>
    </row>
    <row r="599" spans="1:40" ht="12.75" x14ac:dyDescent="0.35">
      <c r="A599" s="9"/>
      <c r="B599" s="9"/>
      <c r="C599" s="9"/>
      <c r="D599" s="9"/>
      <c r="E599" s="9"/>
      <c r="F599" s="9"/>
      <c r="G599" s="52"/>
      <c r="H599" s="9"/>
      <c r="I599" s="9"/>
      <c r="J599" s="52"/>
      <c r="K599" s="9"/>
      <c r="L599" s="9"/>
      <c r="M599" s="52"/>
      <c r="N599" s="9"/>
      <c r="O599" s="9"/>
      <c r="P599" s="52"/>
      <c r="Q599" s="9"/>
      <c r="R599" s="9"/>
      <c r="S599" s="52"/>
      <c r="T599" s="9"/>
      <c r="U599" s="9"/>
      <c r="V599" s="52"/>
      <c r="W599" s="9"/>
      <c r="X599" s="9"/>
      <c r="Y599" s="52"/>
      <c r="Z599" s="9"/>
      <c r="AA599" s="9"/>
      <c r="AB599" s="52"/>
      <c r="AC599" s="9"/>
      <c r="AD599" s="9"/>
      <c r="AE599" s="52"/>
      <c r="AF599" s="9"/>
      <c r="AG599" s="9"/>
      <c r="AH599" s="52"/>
      <c r="AI599" s="9"/>
      <c r="AJ599" s="9"/>
      <c r="AK599" s="52"/>
      <c r="AL599" s="9"/>
      <c r="AM599" s="9"/>
      <c r="AN599" s="52"/>
    </row>
    <row r="600" spans="1:40" ht="12.75" x14ac:dyDescent="0.35">
      <c r="A600" s="9"/>
      <c r="B600" s="9"/>
      <c r="C600" s="9"/>
      <c r="D600" s="9"/>
      <c r="E600" s="9"/>
      <c r="F600" s="9"/>
      <c r="G600" s="52"/>
      <c r="H600" s="9"/>
      <c r="I600" s="9"/>
      <c r="J600" s="52"/>
      <c r="K600" s="9"/>
      <c r="L600" s="9"/>
      <c r="M600" s="52"/>
      <c r="N600" s="9"/>
      <c r="O600" s="9"/>
      <c r="P600" s="52"/>
      <c r="Q600" s="9"/>
      <c r="R600" s="9"/>
      <c r="S600" s="52"/>
      <c r="T600" s="9"/>
      <c r="U600" s="9"/>
      <c r="V600" s="52"/>
      <c r="W600" s="9"/>
      <c r="X600" s="9"/>
      <c r="Y600" s="52"/>
      <c r="Z600" s="9"/>
      <c r="AA600" s="9"/>
      <c r="AB600" s="52"/>
      <c r="AC600" s="9"/>
      <c r="AD600" s="9"/>
      <c r="AE600" s="52"/>
      <c r="AF600" s="9"/>
      <c r="AG600" s="9"/>
      <c r="AH600" s="52"/>
      <c r="AI600" s="9"/>
      <c r="AJ600" s="9"/>
      <c r="AK600" s="52"/>
      <c r="AL600" s="9"/>
      <c r="AM600" s="9"/>
      <c r="AN600" s="52"/>
    </row>
    <row r="601" spans="1:40" ht="12.75" x14ac:dyDescent="0.35">
      <c r="A601" s="9"/>
      <c r="B601" s="9"/>
      <c r="C601" s="9"/>
      <c r="D601" s="9"/>
      <c r="E601" s="9"/>
      <c r="F601" s="9"/>
      <c r="G601" s="52"/>
      <c r="H601" s="9"/>
      <c r="I601" s="9"/>
      <c r="J601" s="52"/>
      <c r="K601" s="9"/>
      <c r="L601" s="9"/>
      <c r="M601" s="52"/>
      <c r="N601" s="9"/>
      <c r="O601" s="9"/>
      <c r="P601" s="52"/>
      <c r="Q601" s="9"/>
      <c r="R601" s="9"/>
      <c r="S601" s="52"/>
      <c r="T601" s="9"/>
      <c r="U601" s="9"/>
      <c r="V601" s="52"/>
      <c r="W601" s="9"/>
      <c r="X601" s="9"/>
      <c r="Y601" s="52"/>
      <c r="Z601" s="9"/>
      <c r="AA601" s="9"/>
      <c r="AB601" s="52"/>
      <c r="AC601" s="9"/>
      <c r="AD601" s="9"/>
      <c r="AE601" s="52"/>
      <c r="AF601" s="9"/>
      <c r="AG601" s="9"/>
      <c r="AH601" s="52"/>
      <c r="AI601" s="9"/>
      <c r="AJ601" s="9"/>
      <c r="AK601" s="52"/>
      <c r="AL601" s="9"/>
      <c r="AM601" s="9"/>
      <c r="AN601" s="52"/>
    </row>
    <row r="602" spans="1:40" ht="12.75" x14ac:dyDescent="0.35">
      <c r="A602" s="9"/>
      <c r="B602" s="9"/>
      <c r="C602" s="9"/>
      <c r="D602" s="9"/>
      <c r="E602" s="9"/>
      <c r="F602" s="9"/>
      <c r="G602" s="52"/>
      <c r="H602" s="9"/>
      <c r="I602" s="9"/>
      <c r="J602" s="52"/>
      <c r="K602" s="9"/>
      <c r="L602" s="9"/>
      <c r="M602" s="52"/>
      <c r="N602" s="9"/>
      <c r="O602" s="9"/>
      <c r="P602" s="52"/>
      <c r="Q602" s="9"/>
      <c r="R602" s="9"/>
      <c r="S602" s="52"/>
      <c r="T602" s="9"/>
      <c r="U602" s="9"/>
      <c r="V602" s="52"/>
      <c r="W602" s="9"/>
      <c r="X602" s="9"/>
      <c r="Y602" s="52"/>
      <c r="Z602" s="9"/>
      <c r="AA602" s="9"/>
      <c r="AB602" s="52"/>
      <c r="AC602" s="9"/>
      <c r="AD602" s="9"/>
      <c r="AE602" s="52"/>
      <c r="AF602" s="9"/>
      <c r="AG602" s="9"/>
      <c r="AH602" s="52"/>
      <c r="AI602" s="9"/>
      <c r="AJ602" s="9"/>
      <c r="AK602" s="52"/>
      <c r="AL602" s="9"/>
      <c r="AM602" s="9"/>
      <c r="AN602" s="52"/>
    </row>
    <row r="603" spans="1:40" ht="12.75" x14ac:dyDescent="0.35">
      <c r="A603" s="9"/>
      <c r="B603" s="9"/>
      <c r="C603" s="9"/>
      <c r="D603" s="9"/>
      <c r="E603" s="9"/>
      <c r="F603" s="9"/>
      <c r="G603" s="52"/>
      <c r="H603" s="9"/>
      <c r="I603" s="9"/>
      <c r="J603" s="52"/>
      <c r="K603" s="9"/>
      <c r="L603" s="9"/>
      <c r="M603" s="52"/>
      <c r="N603" s="9"/>
      <c r="O603" s="9"/>
      <c r="P603" s="52"/>
      <c r="Q603" s="9"/>
      <c r="R603" s="9"/>
      <c r="S603" s="52"/>
      <c r="T603" s="9"/>
      <c r="U603" s="9"/>
      <c r="V603" s="52"/>
      <c r="W603" s="9"/>
      <c r="X603" s="9"/>
      <c r="Y603" s="52"/>
      <c r="Z603" s="9"/>
      <c r="AA603" s="9"/>
      <c r="AB603" s="52"/>
      <c r="AC603" s="9"/>
      <c r="AD603" s="9"/>
      <c r="AE603" s="52"/>
      <c r="AF603" s="9"/>
      <c r="AG603" s="9"/>
      <c r="AH603" s="52"/>
      <c r="AI603" s="9"/>
      <c r="AJ603" s="9"/>
      <c r="AK603" s="52"/>
      <c r="AL603" s="9"/>
      <c r="AM603" s="9"/>
      <c r="AN603" s="52"/>
    </row>
    <row r="604" spans="1:40" ht="12.75" x14ac:dyDescent="0.35">
      <c r="A604" s="9"/>
      <c r="B604" s="9"/>
      <c r="C604" s="9"/>
      <c r="D604" s="9"/>
      <c r="E604" s="9"/>
      <c r="F604" s="9"/>
      <c r="G604" s="52"/>
      <c r="H604" s="9"/>
      <c r="I604" s="9"/>
      <c r="J604" s="52"/>
      <c r="K604" s="9"/>
      <c r="L604" s="9"/>
      <c r="M604" s="52"/>
      <c r="N604" s="9"/>
      <c r="O604" s="9"/>
      <c r="P604" s="52"/>
      <c r="Q604" s="9"/>
      <c r="R604" s="9"/>
      <c r="S604" s="52"/>
      <c r="T604" s="9"/>
      <c r="U604" s="9"/>
      <c r="V604" s="52"/>
      <c r="W604" s="9"/>
      <c r="X604" s="9"/>
      <c r="Y604" s="52"/>
      <c r="Z604" s="9"/>
      <c r="AA604" s="9"/>
      <c r="AB604" s="52"/>
      <c r="AC604" s="9"/>
      <c r="AD604" s="9"/>
      <c r="AE604" s="52"/>
      <c r="AF604" s="9"/>
      <c r="AG604" s="9"/>
      <c r="AH604" s="52"/>
      <c r="AI604" s="9"/>
      <c r="AJ604" s="9"/>
      <c r="AK604" s="52"/>
      <c r="AL604" s="9"/>
      <c r="AM604" s="9"/>
      <c r="AN604" s="52"/>
    </row>
    <row r="605" spans="1:40" ht="12.75" x14ac:dyDescent="0.35">
      <c r="A605" s="9"/>
      <c r="B605" s="9"/>
      <c r="C605" s="9"/>
      <c r="D605" s="9"/>
      <c r="E605" s="9"/>
      <c r="F605" s="9"/>
      <c r="G605" s="52"/>
      <c r="H605" s="9"/>
      <c r="I605" s="9"/>
      <c r="J605" s="52"/>
      <c r="K605" s="9"/>
      <c r="L605" s="9"/>
      <c r="M605" s="52"/>
      <c r="N605" s="9"/>
      <c r="O605" s="9"/>
      <c r="P605" s="52"/>
      <c r="Q605" s="9"/>
      <c r="R605" s="9"/>
      <c r="S605" s="52"/>
      <c r="T605" s="9"/>
      <c r="U605" s="9"/>
      <c r="V605" s="52"/>
      <c r="W605" s="9"/>
      <c r="X605" s="9"/>
      <c r="Y605" s="52"/>
      <c r="Z605" s="9"/>
      <c r="AA605" s="9"/>
      <c r="AB605" s="52"/>
      <c r="AC605" s="9"/>
      <c r="AD605" s="9"/>
      <c r="AE605" s="52"/>
      <c r="AF605" s="9"/>
      <c r="AG605" s="9"/>
      <c r="AH605" s="52"/>
      <c r="AI605" s="9"/>
      <c r="AJ605" s="9"/>
      <c r="AK605" s="52"/>
      <c r="AL605" s="9"/>
      <c r="AM605" s="9"/>
      <c r="AN605" s="52"/>
    </row>
    <row r="606" spans="1:40" ht="12.75" x14ac:dyDescent="0.35">
      <c r="A606" s="9"/>
      <c r="B606" s="9"/>
      <c r="C606" s="9"/>
      <c r="D606" s="9"/>
      <c r="E606" s="9"/>
      <c r="F606" s="9"/>
      <c r="G606" s="52"/>
      <c r="H606" s="9"/>
      <c r="I606" s="9"/>
      <c r="J606" s="52"/>
      <c r="K606" s="9"/>
      <c r="L606" s="9"/>
      <c r="M606" s="52"/>
      <c r="N606" s="9"/>
      <c r="O606" s="9"/>
      <c r="P606" s="52"/>
      <c r="Q606" s="9"/>
      <c r="R606" s="9"/>
      <c r="S606" s="52"/>
      <c r="T606" s="9"/>
      <c r="U606" s="9"/>
      <c r="V606" s="52"/>
      <c r="W606" s="9"/>
      <c r="X606" s="9"/>
      <c r="Y606" s="52"/>
      <c r="Z606" s="9"/>
      <c r="AA606" s="9"/>
      <c r="AB606" s="52"/>
      <c r="AC606" s="9"/>
      <c r="AD606" s="9"/>
      <c r="AE606" s="52"/>
      <c r="AF606" s="9"/>
      <c r="AG606" s="9"/>
      <c r="AH606" s="52"/>
      <c r="AI606" s="9"/>
      <c r="AJ606" s="9"/>
      <c r="AK606" s="52"/>
      <c r="AL606" s="9"/>
      <c r="AM606" s="9"/>
      <c r="AN606" s="52"/>
    </row>
    <row r="607" spans="1:40" ht="12.75" x14ac:dyDescent="0.35">
      <c r="A607" s="9"/>
      <c r="B607" s="9"/>
      <c r="C607" s="9"/>
      <c r="D607" s="9"/>
      <c r="E607" s="9"/>
      <c r="F607" s="9"/>
      <c r="G607" s="52"/>
      <c r="H607" s="9"/>
      <c r="I607" s="9"/>
      <c r="J607" s="52"/>
      <c r="K607" s="9"/>
      <c r="L607" s="9"/>
      <c r="M607" s="52"/>
      <c r="N607" s="9"/>
      <c r="O607" s="9"/>
      <c r="P607" s="52"/>
      <c r="Q607" s="9"/>
      <c r="R607" s="9"/>
      <c r="S607" s="52"/>
      <c r="T607" s="9"/>
      <c r="U607" s="9"/>
      <c r="V607" s="52"/>
      <c r="W607" s="9"/>
      <c r="X607" s="9"/>
      <c r="Y607" s="52"/>
      <c r="Z607" s="9"/>
      <c r="AA607" s="9"/>
      <c r="AB607" s="52"/>
      <c r="AC607" s="9"/>
      <c r="AD607" s="9"/>
      <c r="AE607" s="52"/>
      <c r="AF607" s="9"/>
      <c r="AG607" s="9"/>
      <c r="AH607" s="52"/>
      <c r="AI607" s="9"/>
      <c r="AJ607" s="9"/>
      <c r="AK607" s="52"/>
      <c r="AL607" s="9"/>
      <c r="AM607" s="9"/>
      <c r="AN607" s="52"/>
    </row>
    <row r="608" spans="1:40" ht="12.75" x14ac:dyDescent="0.35">
      <c r="A608" s="9"/>
      <c r="B608" s="9"/>
      <c r="C608" s="9"/>
      <c r="D608" s="9"/>
      <c r="E608" s="9"/>
      <c r="F608" s="9"/>
      <c r="G608" s="52"/>
      <c r="H608" s="9"/>
      <c r="I608" s="9"/>
      <c r="J608" s="52"/>
      <c r="K608" s="9"/>
      <c r="L608" s="9"/>
      <c r="M608" s="52"/>
      <c r="N608" s="9"/>
      <c r="O608" s="9"/>
      <c r="P608" s="52"/>
      <c r="Q608" s="9"/>
      <c r="R608" s="9"/>
      <c r="S608" s="52"/>
      <c r="T608" s="9"/>
      <c r="U608" s="9"/>
      <c r="V608" s="52"/>
      <c r="W608" s="9"/>
      <c r="X608" s="9"/>
      <c r="Y608" s="52"/>
      <c r="Z608" s="9"/>
      <c r="AA608" s="9"/>
      <c r="AB608" s="52"/>
      <c r="AC608" s="9"/>
      <c r="AD608" s="9"/>
      <c r="AE608" s="52"/>
      <c r="AF608" s="9"/>
      <c r="AG608" s="9"/>
      <c r="AH608" s="52"/>
      <c r="AI608" s="9"/>
      <c r="AJ608" s="9"/>
      <c r="AK608" s="52"/>
      <c r="AL608" s="9"/>
      <c r="AM608" s="9"/>
      <c r="AN608" s="52"/>
    </row>
    <row r="609" spans="1:40" ht="12.75" x14ac:dyDescent="0.35">
      <c r="A609" s="9"/>
      <c r="B609" s="9"/>
      <c r="C609" s="9"/>
      <c r="D609" s="9"/>
      <c r="E609" s="9"/>
      <c r="F609" s="9"/>
      <c r="G609" s="52"/>
      <c r="H609" s="9"/>
      <c r="I609" s="9"/>
      <c r="J609" s="52"/>
      <c r="K609" s="9"/>
      <c r="L609" s="9"/>
      <c r="M609" s="52"/>
      <c r="N609" s="9"/>
      <c r="O609" s="9"/>
      <c r="P609" s="52"/>
      <c r="Q609" s="9"/>
      <c r="R609" s="9"/>
      <c r="S609" s="52"/>
      <c r="T609" s="9"/>
      <c r="U609" s="9"/>
      <c r="V609" s="52"/>
      <c r="W609" s="9"/>
      <c r="X609" s="9"/>
      <c r="Y609" s="52"/>
      <c r="Z609" s="9"/>
      <c r="AA609" s="9"/>
      <c r="AB609" s="52"/>
      <c r="AC609" s="9"/>
      <c r="AD609" s="9"/>
      <c r="AE609" s="52"/>
      <c r="AF609" s="9"/>
      <c r="AG609" s="9"/>
      <c r="AH609" s="52"/>
      <c r="AI609" s="9"/>
      <c r="AJ609" s="9"/>
      <c r="AK609" s="52"/>
      <c r="AL609" s="9"/>
      <c r="AM609" s="9"/>
      <c r="AN609" s="52"/>
    </row>
    <row r="610" spans="1:40" ht="12.75" x14ac:dyDescent="0.35">
      <c r="A610" s="9"/>
      <c r="B610" s="9"/>
      <c r="C610" s="9"/>
      <c r="D610" s="9"/>
      <c r="E610" s="9"/>
      <c r="F610" s="9"/>
      <c r="G610" s="52"/>
      <c r="H610" s="9"/>
      <c r="I610" s="9"/>
      <c r="J610" s="52"/>
      <c r="K610" s="9"/>
      <c r="L610" s="9"/>
      <c r="M610" s="52"/>
      <c r="N610" s="9"/>
      <c r="O610" s="9"/>
      <c r="P610" s="52"/>
      <c r="Q610" s="9"/>
      <c r="R610" s="9"/>
      <c r="S610" s="52"/>
      <c r="T610" s="9"/>
      <c r="U610" s="9"/>
      <c r="V610" s="52"/>
      <c r="W610" s="9"/>
      <c r="X610" s="9"/>
      <c r="Y610" s="52"/>
      <c r="Z610" s="9"/>
      <c r="AA610" s="9"/>
      <c r="AB610" s="52"/>
      <c r="AC610" s="9"/>
      <c r="AD610" s="9"/>
      <c r="AE610" s="52"/>
      <c r="AF610" s="9"/>
      <c r="AG610" s="9"/>
      <c r="AH610" s="52"/>
      <c r="AI610" s="9"/>
      <c r="AJ610" s="9"/>
      <c r="AK610" s="52"/>
      <c r="AL610" s="9"/>
      <c r="AM610" s="9"/>
      <c r="AN610" s="52"/>
    </row>
    <row r="611" spans="1:40" ht="12.75" x14ac:dyDescent="0.35">
      <c r="A611" s="9"/>
      <c r="B611" s="9"/>
      <c r="C611" s="9"/>
      <c r="D611" s="9"/>
      <c r="E611" s="9"/>
      <c r="F611" s="9"/>
      <c r="G611" s="52"/>
      <c r="H611" s="9"/>
      <c r="I611" s="9"/>
      <c r="J611" s="52"/>
      <c r="K611" s="9"/>
      <c r="L611" s="9"/>
      <c r="M611" s="52"/>
      <c r="N611" s="9"/>
      <c r="O611" s="9"/>
      <c r="P611" s="52"/>
      <c r="Q611" s="9"/>
      <c r="R611" s="9"/>
      <c r="S611" s="52"/>
      <c r="T611" s="9"/>
      <c r="U611" s="9"/>
      <c r="V611" s="52"/>
      <c r="W611" s="9"/>
      <c r="X611" s="9"/>
      <c r="Y611" s="52"/>
      <c r="Z611" s="9"/>
      <c r="AA611" s="9"/>
      <c r="AB611" s="52"/>
      <c r="AC611" s="9"/>
      <c r="AD611" s="9"/>
      <c r="AE611" s="52"/>
      <c r="AF611" s="9"/>
      <c r="AG611" s="9"/>
      <c r="AH611" s="52"/>
      <c r="AI611" s="9"/>
      <c r="AJ611" s="9"/>
      <c r="AK611" s="52"/>
      <c r="AL611" s="9"/>
      <c r="AM611" s="9"/>
      <c r="AN611" s="52"/>
    </row>
    <row r="612" spans="1:40" ht="12.75" x14ac:dyDescent="0.35">
      <c r="A612" s="9"/>
      <c r="B612" s="9"/>
      <c r="C612" s="9"/>
      <c r="D612" s="9"/>
      <c r="E612" s="9"/>
      <c r="F612" s="9"/>
      <c r="G612" s="52"/>
      <c r="H612" s="9"/>
      <c r="I612" s="9"/>
      <c r="J612" s="52"/>
      <c r="K612" s="9"/>
      <c r="L612" s="9"/>
      <c r="M612" s="52"/>
      <c r="N612" s="9"/>
      <c r="O612" s="9"/>
      <c r="P612" s="52"/>
      <c r="Q612" s="9"/>
      <c r="R612" s="9"/>
      <c r="S612" s="52"/>
      <c r="T612" s="9"/>
      <c r="U612" s="9"/>
      <c r="V612" s="52"/>
      <c r="W612" s="9"/>
      <c r="X612" s="9"/>
      <c r="Y612" s="52"/>
      <c r="Z612" s="9"/>
      <c r="AA612" s="9"/>
      <c r="AB612" s="52"/>
      <c r="AC612" s="9"/>
      <c r="AD612" s="9"/>
      <c r="AE612" s="52"/>
      <c r="AF612" s="9"/>
      <c r="AG612" s="9"/>
      <c r="AH612" s="52"/>
      <c r="AI612" s="9"/>
      <c r="AJ612" s="9"/>
      <c r="AK612" s="52"/>
      <c r="AL612" s="9"/>
      <c r="AM612" s="9"/>
      <c r="AN612" s="52"/>
    </row>
    <row r="613" spans="1:40" ht="12.75" x14ac:dyDescent="0.35">
      <c r="A613" s="9"/>
      <c r="B613" s="9"/>
      <c r="C613" s="9"/>
      <c r="D613" s="9"/>
      <c r="E613" s="9"/>
      <c r="F613" s="9"/>
      <c r="G613" s="52"/>
      <c r="H613" s="9"/>
      <c r="I613" s="9"/>
      <c r="J613" s="52"/>
      <c r="K613" s="9"/>
      <c r="L613" s="9"/>
      <c r="M613" s="52"/>
      <c r="N613" s="9"/>
      <c r="O613" s="9"/>
      <c r="P613" s="52"/>
      <c r="Q613" s="9"/>
      <c r="R613" s="9"/>
      <c r="S613" s="52"/>
      <c r="T613" s="9"/>
      <c r="U613" s="9"/>
      <c r="V613" s="52"/>
      <c r="W613" s="9"/>
      <c r="X613" s="9"/>
      <c r="Y613" s="52"/>
      <c r="Z613" s="9"/>
      <c r="AA613" s="9"/>
      <c r="AB613" s="52"/>
      <c r="AC613" s="9"/>
      <c r="AD613" s="9"/>
      <c r="AE613" s="52"/>
      <c r="AF613" s="9"/>
      <c r="AG613" s="9"/>
      <c r="AH613" s="52"/>
      <c r="AI613" s="9"/>
      <c r="AJ613" s="9"/>
      <c r="AK613" s="52"/>
      <c r="AL613" s="9"/>
      <c r="AM613" s="9"/>
      <c r="AN613" s="52"/>
    </row>
    <row r="614" spans="1:40" ht="12.75" x14ac:dyDescent="0.35">
      <c r="A614" s="9"/>
      <c r="B614" s="9"/>
      <c r="C614" s="9"/>
      <c r="D614" s="9"/>
      <c r="E614" s="9"/>
      <c r="F614" s="9"/>
      <c r="G614" s="52"/>
      <c r="H614" s="9"/>
      <c r="I614" s="9"/>
      <c r="J614" s="52"/>
      <c r="K614" s="9"/>
      <c r="L614" s="9"/>
      <c r="M614" s="52"/>
      <c r="N614" s="9"/>
      <c r="O614" s="9"/>
      <c r="P614" s="52"/>
      <c r="Q614" s="9"/>
      <c r="R614" s="9"/>
      <c r="S614" s="52"/>
      <c r="T614" s="9"/>
      <c r="U614" s="9"/>
      <c r="V614" s="52"/>
      <c r="W614" s="9"/>
      <c r="X614" s="9"/>
      <c r="Y614" s="52"/>
      <c r="Z614" s="9"/>
      <c r="AA614" s="9"/>
      <c r="AB614" s="52"/>
      <c r="AC614" s="9"/>
      <c r="AD614" s="9"/>
      <c r="AE614" s="52"/>
      <c r="AF614" s="9"/>
      <c r="AG614" s="9"/>
      <c r="AH614" s="52"/>
      <c r="AI614" s="9"/>
      <c r="AJ614" s="9"/>
      <c r="AK614" s="52"/>
      <c r="AL614" s="9"/>
      <c r="AM614" s="9"/>
      <c r="AN614" s="52"/>
    </row>
    <row r="615" spans="1:40" ht="12.75" x14ac:dyDescent="0.35">
      <c r="A615" s="9"/>
      <c r="B615" s="9"/>
      <c r="C615" s="9"/>
      <c r="D615" s="9"/>
      <c r="E615" s="9"/>
      <c r="F615" s="9"/>
      <c r="G615" s="52"/>
      <c r="H615" s="9"/>
      <c r="I615" s="9"/>
      <c r="J615" s="52"/>
      <c r="K615" s="9"/>
      <c r="L615" s="9"/>
      <c r="M615" s="52"/>
      <c r="N615" s="9"/>
      <c r="O615" s="9"/>
      <c r="P615" s="52"/>
      <c r="Q615" s="9"/>
      <c r="R615" s="9"/>
      <c r="S615" s="52"/>
      <c r="T615" s="9"/>
      <c r="U615" s="9"/>
      <c r="V615" s="52"/>
      <c r="W615" s="9"/>
      <c r="X615" s="9"/>
      <c r="Y615" s="52"/>
      <c r="Z615" s="9"/>
      <c r="AA615" s="9"/>
      <c r="AB615" s="52"/>
      <c r="AC615" s="9"/>
      <c r="AD615" s="9"/>
      <c r="AE615" s="52"/>
      <c r="AF615" s="9"/>
      <c r="AG615" s="9"/>
      <c r="AH615" s="52"/>
      <c r="AI615" s="9"/>
      <c r="AJ615" s="9"/>
      <c r="AK615" s="52"/>
      <c r="AL615" s="9"/>
      <c r="AM615" s="9"/>
      <c r="AN615" s="52"/>
    </row>
    <row r="616" spans="1:40" ht="12.75" x14ac:dyDescent="0.35">
      <c r="A616" s="9"/>
      <c r="B616" s="9"/>
      <c r="C616" s="9"/>
      <c r="D616" s="9"/>
      <c r="E616" s="9"/>
      <c r="F616" s="9"/>
      <c r="G616" s="52"/>
      <c r="H616" s="9"/>
      <c r="I616" s="9"/>
      <c r="J616" s="52"/>
      <c r="K616" s="9"/>
      <c r="L616" s="9"/>
      <c r="M616" s="52"/>
      <c r="N616" s="9"/>
      <c r="O616" s="9"/>
      <c r="P616" s="52"/>
      <c r="Q616" s="9"/>
      <c r="R616" s="9"/>
      <c r="S616" s="52"/>
      <c r="T616" s="9"/>
      <c r="U616" s="9"/>
      <c r="V616" s="52"/>
      <c r="W616" s="9"/>
      <c r="X616" s="9"/>
      <c r="Y616" s="52"/>
      <c r="Z616" s="9"/>
      <c r="AA616" s="9"/>
      <c r="AB616" s="52"/>
      <c r="AC616" s="9"/>
      <c r="AD616" s="9"/>
      <c r="AE616" s="52"/>
      <c r="AF616" s="9"/>
      <c r="AG616" s="9"/>
      <c r="AH616" s="52"/>
      <c r="AI616" s="9"/>
      <c r="AJ616" s="9"/>
      <c r="AK616" s="52"/>
      <c r="AL616" s="9"/>
      <c r="AM616" s="9"/>
      <c r="AN616" s="52"/>
    </row>
    <row r="617" spans="1:40" ht="12.75" x14ac:dyDescent="0.35">
      <c r="A617" s="9"/>
      <c r="B617" s="9"/>
      <c r="C617" s="9"/>
      <c r="D617" s="9"/>
      <c r="E617" s="9"/>
      <c r="F617" s="9"/>
      <c r="G617" s="52"/>
      <c r="H617" s="9"/>
      <c r="I617" s="9"/>
      <c r="J617" s="52"/>
      <c r="K617" s="9"/>
      <c r="L617" s="9"/>
      <c r="M617" s="52"/>
      <c r="N617" s="9"/>
      <c r="O617" s="9"/>
      <c r="P617" s="52"/>
      <c r="Q617" s="9"/>
      <c r="R617" s="9"/>
      <c r="S617" s="52"/>
      <c r="T617" s="9"/>
      <c r="U617" s="9"/>
      <c r="V617" s="52"/>
      <c r="W617" s="9"/>
      <c r="X617" s="9"/>
      <c r="Y617" s="52"/>
      <c r="Z617" s="9"/>
      <c r="AA617" s="9"/>
      <c r="AB617" s="52"/>
      <c r="AC617" s="9"/>
      <c r="AD617" s="9"/>
      <c r="AE617" s="52"/>
      <c r="AF617" s="9"/>
      <c r="AG617" s="9"/>
      <c r="AH617" s="52"/>
      <c r="AI617" s="9"/>
      <c r="AJ617" s="9"/>
      <c r="AK617" s="52"/>
      <c r="AL617" s="9"/>
      <c r="AM617" s="9"/>
      <c r="AN617" s="52"/>
    </row>
    <row r="618" spans="1:40" ht="12.75" x14ac:dyDescent="0.35">
      <c r="A618" s="9"/>
      <c r="B618" s="9"/>
      <c r="C618" s="9"/>
      <c r="D618" s="9"/>
      <c r="E618" s="9"/>
      <c r="F618" s="9"/>
      <c r="G618" s="52"/>
      <c r="H618" s="9"/>
      <c r="I618" s="9"/>
      <c r="J618" s="52"/>
      <c r="K618" s="9"/>
      <c r="L618" s="9"/>
      <c r="M618" s="52"/>
      <c r="N618" s="9"/>
      <c r="O618" s="9"/>
      <c r="P618" s="52"/>
      <c r="Q618" s="9"/>
      <c r="R618" s="9"/>
      <c r="S618" s="52"/>
      <c r="T618" s="9"/>
      <c r="U618" s="9"/>
      <c r="V618" s="52"/>
      <c r="W618" s="9"/>
      <c r="X618" s="9"/>
      <c r="Y618" s="52"/>
      <c r="Z618" s="9"/>
      <c r="AA618" s="9"/>
      <c r="AB618" s="52"/>
      <c r="AC618" s="9"/>
      <c r="AD618" s="9"/>
      <c r="AE618" s="52"/>
      <c r="AF618" s="9"/>
      <c r="AG618" s="9"/>
      <c r="AH618" s="52"/>
      <c r="AI618" s="9"/>
      <c r="AJ618" s="9"/>
      <c r="AK618" s="52"/>
      <c r="AL618" s="9"/>
      <c r="AM618" s="9"/>
      <c r="AN618" s="52"/>
    </row>
    <row r="619" spans="1:40" ht="12.75" x14ac:dyDescent="0.35">
      <c r="A619" s="9"/>
      <c r="B619" s="9"/>
      <c r="C619" s="9"/>
      <c r="D619" s="9"/>
      <c r="E619" s="9"/>
      <c r="F619" s="9"/>
      <c r="G619" s="52"/>
      <c r="H619" s="9"/>
      <c r="I619" s="9"/>
      <c r="J619" s="52"/>
      <c r="K619" s="9"/>
      <c r="L619" s="9"/>
      <c r="M619" s="52"/>
      <c r="N619" s="9"/>
      <c r="O619" s="9"/>
      <c r="P619" s="52"/>
      <c r="Q619" s="9"/>
      <c r="R619" s="9"/>
      <c r="S619" s="52"/>
      <c r="T619" s="9"/>
      <c r="U619" s="9"/>
      <c r="V619" s="52"/>
      <c r="W619" s="9"/>
      <c r="X619" s="9"/>
      <c r="Y619" s="52"/>
      <c r="Z619" s="9"/>
      <c r="AA619" s="9"/>
      <c r="AB619" s="52"/>
      <c r="AC619" s="9"/>
      <c r="AD619" s="9"/>
      <c r="AE619" s="52"/>
      <c r="AF619" s="9"/>
      <c r="AG619" s="9"/>
      <c r="AH619" s="52"/>
      <c r="AI619" s="9"/>
      <c r="AJ619" s="9"/>
      <c r="AK619" s="52"/>
      <c r="AL619" s="9"/>
      <c r="AM619" s="9"/>
      <c r="AN619" s="52"/>
    </row>
    <row r="620" spans="1:40" ht="12.75" x14ac:dyDescent="0.35">
      <c r="A620" s="9"/>
      <c r="B620" s="9"/>
      <c r="C620" s="9"/>
      <c r="D620" s="9"/>
      <c r="E620" s="9"/>
      <c r="F620" s="9"/>
      <c r="G620" s="52"/>
      <c r="H620" s="9"/>
      <c r="I620" s="9"/>
      <c r="J620" s="52"/>
      <c r="K620" s="9"/>
      <c r="L620" s="9"/>
      <c r="M620" s="52"/>
      <c r="N620" s="9"/>
      <c r="O620" s="9"/>
      <c r="P620" s="52"/>
      <c r="Q620" s="9"/>
      <c r="R620" s="9"/>
      <c r="S620" s="52"/>
      <c r="T620" s="9"/>
      <c r="U620" s="9"/>
      <c r="V620" s="52"/>
      <c r="W620" s="9"/>
      <c r="X620" s="9"/>
      <c r="Y620" s="52"/>
      <c r="Z620" s="9"/>
      <c r="AA620" s="9"/>
      <c r="AB620" s="52"/>
      <c r="AC620" s="9"/>
      <c r="AD620" s="9"/>
      <c r="AE620" s="52"/>
      <c r="AF620" s="9"/>
      <c r="AG620" s="9"/>
      <c r="AH620" s="52"/>
      <c r="AI620" s="9"/>
      <c r="AJ620" s="9"/>
      <c r="AK620" s="52"/>
      <c r="AL620" s="9"/>
      <c r="AM620" s="9"/>
      <c r="AN620" s="52"/>
    </row>
    <row r="621" spans="1:40" ht="12.75" x14ac:dyDescent="0.35">
      <c r="A621" s="9"/>
      <c r="B621" s="9"/>
      <c r="C621" s="9"/>
      <c r="D621" s="9"/>
      <c r="E621" s="9"/>
      <c r="F621" s="9"/>
      <c r="G621" s="52"/>
      <c r="H621" s="9"/>
      <c r="I621" s="9"/>
      <c r="J621" s="52"/>
      <c r="K621" s="9"/>
      <c r="L621" s="9"/>
      <c r="M621" s="52"/>
      <c r="N621" s="9"/>
      <c r="O621" s="9"/>
      <c r="P621" s="52"/>
      <c r="Q621" s="9"/>
      <c r="R621" s="9"/>
      <c r="S621" s="52"/>
      <c r="T621" s="9"/>
      <c r="U621" s="9"/>
      <c r="V621" s="52"/>
      <c r="W621" s="9"/>
      <c r="X621" s="9"/>
      <c r="Y621" s="52"/>
      <c r="Z621" s="9"/>
      <c r="AA621" s="9"/>
      <c r="AB621" s="52"/>
      <c r="AC621" s="9"/>
      <c r="AD621" s="9"/>
      <c r="AE621" s="52"/>
      <c r="AF621" s="9"/>
      <c r="AG621" s="9"/>
      <c r="AH621" s="52"/>
      <c r="AI621" s="9"/>
      <c r="AJ621" s="9"/>
      <c r="AK621" s="52"/>
      <c r="AL621" s="9"/>
      <c r="AM621" s="9"/>
      <c r="AN621" s="52"/>
    </row>
    <row r="622" spans="1:40" ht="12.75" x14ac:dyDescent="0.35">
      <c r="A622" s="9"/>
      <c r="B622" s="9"/>
      <c r="C622" s="9"/>
      <c r="D622" s="9"/>
      <c r="E622" s="9"/>
      <c r="F622" s="9"/>
      <c r="G622" s="52"/>
      <c r="H622" s="9"/>
      <c r="I622" s="9"/>
      <c r="J622" s="52"/>
      <c r="K622" s="9"/>
      <c r="L622" s="9"/>
      <c r="M622" s="52"/>
      <c r="N622" s="9"/>
      <c r="O622" s="9"/>
      <c r="P622" s="52"/>
      <c r="Q622" s="9"/>
      <c r="R622" s="9"/>
      <c r="S622" s="52"/>
      <c r="T622" s="9"/>
      <c r="U622" s="9"/>
      <c r="V622" s="52"/>
      <c r="W622" s="9"/>
      <c r="X622" s="9"/>
      <c r="Y622" s="52"/>
      <c r="Z622" s="9"/>
      <c r="AA622" s="9"/>
      <c r="AB622" s="52"/>
      <c r="AC622" s="9"/>
      <c r="AD622" s="9"/>
      <c r="AE622" s="52"/>
      <c r="AF622" s="9"/>
      <c r="AG622" s="9"/>
      <c r="AH622" s="52"/>
      <c r="AI622" s="9"/>
      <c r="AJ622" s="9"/>
      <c r="AK622" s="52"/>
      <c r="AL622" s="9"/>
      <c r="AM622" s="9"/>
      <c r="AN622" s="52"/>
    </row>
    <row r="623" spans="1:40" ht="12.75" x14ac:dyDescent="0.35">
      <c r="A623" s="9"/>
      <c r="B623" s="9"/>
      <c r="C623" s="9"/>
      <c r="D623" s="9"/>
      <c r="E623" s="9"/>
      <c r="F623" s="9"/>
      <c r="G623" s="52"/>
      <c r="H623" s="9"/>
      <c r="I623" s="9"/>
      <c r="J623" s="52"/>
      <c r="K623" s="9"/>
      <c r="L623" s="9"/>
      <c r="M623" s="52"/>
      <c r="N623" s="9"/>
      <c r="O623" s="9"/>
      <c r="P623" s="52"/>
      <c r="Q623" s="9"/>
      <c r="R623" s="9"/>
      <c r="S623" s="52"/>
      <c r="T623" s="9"/>
      <c r="U623" s="9"/>
      <c r="V623" s="52"/>
      <c r="W623" s="9"/>
      <c r="X623" s="9"/>
      <c r="Y623" s="52"/>
      <c r="Z623" s="9"/>
      <c r="AA623" s="9"/>
      <c r="AB623" s="52"/>
      <c r="AC623" s="9"/>
      <c r="AD623" s="9"/>
      <c r="AE623" s="52"/>
      <c r="AF623" s="9"/>
      <c r="AG623" s="9"/>
      <c r="AH623" s="52"/>
      <c r="AI623" s="9"/>
      <c r="AJ623" s="9"/>
      <c r="AK623" s="52"/>
      <c r="AL623" s="9"/>
      <c r="AM623" s="9"/>
      <c r="AN623" s="52"/>
    </row>
    <row r="624" spans="1:40" ht="12.75" x14ac:dyDescent="0.35">
      <c r="A624" s="9"/>
      <c r="B624" s="9"/>
      <c r="C624" s="9"/>
      <c r="D624" s="9"/>
      <c r="E624" s="9"/>
      <c r="F624" s="9"/>
      <c r="G624" s="52"/>
      <c r="H624" s="9"/>
      <c r="I624" s="9"/>
      <c r="J624" s="52"/>
      <c r="K624" s="9"/>
      <c r="L624" s="9"/>
      <c r="M624" s="52"/>
      <c r="N624" s="9"/>
      <c r="O624" s="9"/>
      <c r="P624" s="52"/>
      <c r="Q624" s="9"/>
      <c r="R624" s="9"/>
      <c r="S624" s="52"/>
      <c r="T624" s="9"/>
      <c r="U624" s="9"/>
      <c r="V624" s="52"/>
      <c r="W624" s="9"/>
      <c r="X624" s="9"/>
      <c r="Y624" s="52"/>
      <c r="Z624" s="9"/>
      <c r="AA624" s="9"/>
      <c r="AB624" s="52"/>
      <c r="AC624" s="9"/>
      <c r="AD624" s="9"/>
      <c r="AE624" s="52"/>
      <c r="AF624" s="9"/>
      <c r="AG624" s="9"/>
      <c r="AH624" s="52"/>
      <c r="AI624" s="9"/>
      <c r="AJ624" s="9"/>
      <c r="AK624" s="52"/>
      <c r="AL624" s="9"/>
      <c r="AM624" s="9"/>
      <c r="AN624" s="52"/>
    </row>
    <row r="625" spans="1:40" ht="12.75" x14ac:dyDescent="0.35">
      <c r="A625" s="9"/>
      <c r="B625" s="9"/>
      <c r="C625" s="9"/>
      <c r="D625" s="9"/>
      <c r="E625" s="9"/>
      <c r="F625" s="9"/>
      <c r="G625" s="52"/>
      <c r="H625" s="9"/>
      <c r="I625" s="9"/>
      <c r="J625" s="52"/>
      <c r="K625" s="9"/>
      <c r="L625" s="9"/>
      <c r="M625" s="52"/>
      <c r="N625" s="9"/>
      <c r="O625" s="9"/>
      <c r="P625" s="52"/>
      <c r="Q625" s="9"/>
      <c r="R625" s="9"/>
      <c r="S625" s="52"/>
      <c r="T625" s="9"/>
      <c r="U625" s="9"/>
      <c r="V625" s="52"/>
      <c r="W625" s="9"/>
      <c r="X625" s="9"/>
      <c r="Y625" s="52"/>
      <c r="Z625" s="9"/>
      <c r="AA625" s="9"/>
      <c r="AB625" s="52"/>
      <c r="AC625" s="9"/>
      <c r="AD625" s="9"/>
      <c r="AE625" s="52"/>
      <c r="AF625" s="9"/>
      <c r="AG625" s="9"/>
      <c r="AH625" s="52"/>
      <c r="AI625" s="9"/>
      <c r="AJ625" s="9"/>
      <c r="AK625" s="52"/>
      <c r="AL625" s="9"/>
      <c r="AM625" s="9"/>
      <c r="AN625" s="52"/>
    </row>
    <row r="626" spans="1:40" ht="12.75" x14ac:dyDescent="0.35">
      <c r="A626" s="9"/>
      <c r="B626" s="9"/>
      <c r="C626" s="9"/>
      <c r="D626" s="9"/>
      <c r="E626" s="9"/>
      <c r="F626" s="9"/>
      <c r="G626" s="52"/>
      <c r="H626" s="9"/>
      <c r="I626" s="9"/>
      <c r="J626" s="52"/>
      <c r="K626" s="9"/>
      <c r="L626" s="9"/>
      <c r="M626" s="52"/>
      <c r="N626" s="9"/>
      <c r="O626" s="9"/>
      <c r="P626" s="52"/>
      <c r="Q626" s="9"/>
      <c r="R626" s="9"/>
      <c r="S626" s="52"/>
      <c r="T626" s="9"/>
      <c r="U626" s="9"/>
      <c r="V626" s="52"/>
      <c r="W626" s="9"/>
      <c r="X626" s="9"/>
      <c r="Y626" s="52"/>
      <c r="Z626" s="9"/>
      <c r="AA626" s="9"/>
      <c r="AB626" s="52"/>
      <c r="AC626" s="9"/>
      <c r="AD626" s="9"/>
      <c r="AE626" s="52"/>
      <c r="AF626" s="9"/>
      <c r="AG626" s="9"/>
      <c r="AH626" s="52"/>
      <c r="AI626" s="9"/>
      <c r="AJ626" s="9"/>
      <c r="AK626" s="52"/>
      <c r="AL626" s="9"/>
      <c r="AM626" s="9"/>
      <c r="AN626" s="52"/>
    </row>
    <row r="627" spans="1:40" ht="12.75" x14ac:dyDescent="0.35">
      <c r="A627" s="9"/>
      <c r="B627" s="9"/>
      <c r="C627" s="9"/>
      <c r="D627" s="9"/>
      <c r="E627" s="9"/>
      <c r="F627" s="9"/>
      <c r="G627" s="52"/>
      <c r="H627" s="9"/>
      <c r="I627" s="9"/>
      <c r="J627" s="52"/>
      <c r="K627" s="9"/>
      <c r="L627" s="9"/>
      <c r="M627" s="52"/>
      <c r="N627" s="9"/>
      <c r="O627" s="9"/>
      <c r="P627" s="52"/>
      <c r="Q627" s="9"/>
      <c r="R627" s="9"/>
      <c r="S627" s="52"/>
      <c r="T627" s="9"/>
      <c r="U627" s="9"/>
      <c r="V627" s="52"/>
      <c r="W627" s="9"/>
      <c r="X627" s="9"/>
      <c r="Y627" s="52"/>
      <c r="Z627" s="9"/>
      <c r="AA627" s="9"/>
      <c r="AB627" s="52"/>
      <c r="AC627" s="9"/>
      <c r="AD627" s="9"/>
      <c r="AE627" s="52"/>
      <c r="AF627" s="9"/>
      <c r="AG627" s="9"/>
      <c r="AH627" s="52"/>
      <c r="AI627" s="9"/>
      <c r="AJ627" s="9"/>
      <c r="AK627" s="52"/>
      <c r="AL627" s="9"/>
      <c r="AM627" s="9"/>
      <c r="AN627" s="52"/>
    </row>
    <row r="628" spans="1:40" ht="12.75" x14ac:dyDescent="0.35">
      <c r="A628" s="9"/>
      <c r="B628" s="9"/>
      <c r="C628" s="9"/>
      <c r="D628" s="9"/>
      <c r="E628" s="9"/>
      <c r="F628" s="9"/>
      <c r="G628" s="52"/>
      <c r="H628" s="9"/>
      <c r="I628" s="9"/>
      <c r="J628" s="52"/>
      <c r="K628" s="9"/>
      <c r="L628" s="9"/>
      <c r="M628" s="52"/>
      <c r="N628" s="9"/>
      <c r="O628" s="9"/>
      <c r="P628" s="52"/>
      <c r="Q628" s="9"/>
      <c r="R628" s="9"/>
      <c r="S628" s="52"/>
      <c r="T628" s="9"/>
      <c r="U628" s="9"/>
      <c r="V628" s="52"/>
      <c r="W628" s="9"/>
      <c r="X628" s="9"/>
      <c r="Y628" s="52"/>
      <c r="Z628" s="9"/>
      <c r="AA628" s="9"/>
      <c r="AB628" s="52"/>
      <c r="AC628" s="9"/>
      <c r="AD628" s="9"/>
      <c r="AE628" s="52"/>
      <c r="AF628" s="9"/>
      <c r="AG628" s="9"/>
      <c r="AH628" s="52"/>
      <c r="AI628" s="9"/>
      <c r="AJ628" s="9"/>
      <c r="AK628" s="52"/>
      <c r="AL628" s="9"/>
      <c r="AM628" s="9"/>
      <c r="AN628" s="52"/>
    </row>
    <row r="629" spans="1:40" ht="12.75" x14ac:dyDescent="0.35">
      <c r="A629" s="9"/>
      <c r="B629" s="9"/>
      <c r="C629" s="9"/>
      <c r="D629" s="9"/>
      <c r="E629" s="9"/>
      <c r="F629" s="9"/>
      <c r="G629" s="52"/>
      <c r="H629" s="9"/>
      <c r="I629" s="9"/>
      <c r="J629" s="52"/>
      <c r="K629" s="9"/>
      <c r="L629" s="9"/>
      <c r="M629" s="52"/>
      <c r="N629" s="9"/>
      <c r="O629" s="9"/>
      <c r="P629" s="52"/>
      <c r="Q629" s="9"/>
      <c r="R629" s="9"/>
      <c r="S629" s="52"/>
      <c r="T629" s="9"/>
      <c r="U629" s="9"/>
      <c r="V629" s="52"/>
      <c r="W629" s="9"/>
      <c r="X629" s="9"/>
      <c r="Y629" s="52"/>
      <c r="Z629" s="9"/>
      <c r="AA629" s="9"/>
      <c r="AB629" s="52"/>
      <c r="AC629" s="9"/>
      <c r="AD629" s="9"/>
      <c r="AE629" s="52"/>
      <c r="AF629" s="9"/>
      <c r="AG629" s="9"/>
      <c r="AH629" s="52"/>
      <c r="AI629" s="9"/>
      <c r="AJ629" s="9"/>
      <c r="AK629" s="52"/>
      <c r="AL629" s="9"/>
      <c r="AM629" s="9"/>
      <c r="AN629" s="52"/>
    </row>
    <row r="630" spans="1:40" ht="12.75" x14ac:dyDescent="0.35">
      <c r="A630" s="9"/>
      <c r="B630" s="9"/>
      <c r="C630" s="9"/>
      <c r="D630" s="9"/>
      <c r="E630" s="9"/>
      <c r="F630" s="9"/>
      <c r="G630" s="52"/>
      <c r="H630" s="9"/>
      <c r="I630" s="9"/>
      <c r="J630" s="52"/>
      <c r="K630" s="9"/>
      <c r="L630" s="9"/>
      <c r="M630" s="52"/>
      <c r="N630" s="9"/>
      <c r="O630" s="9"/>
      <c r="P630" s="52"/>
      <c r="Q630" s="9"/>
      <c r="R630" s="9"/>
      <c r="S630" s="52"/>
      <c r="T630" s="9"/>
      <c r="U630" s="9"/>
      <c r="V630" s="52"/>
      <c r="W630" s="9"/>
      <c r="X630" s="9"/>
      <c r="Y630" s="52"/>
      <c r="Z630" s="9"/>
      <c r="AA630" s="9"/>
      <c r="AB630" s="52"/>
      <c r="AC630" s="9"/>
      <c r="AD630" s="9"/>
      <c r="AE630" s="52"/>
      <c r="AF630" s="9"/>
      <c r="AG630" s="9"/>
      <c r="AH630" s="52"/>
      <c r="AI630" s="9"/>
      <c r="AJ630" s="9"/>
      <c r="AK630" s="52"/>
      <c r="AL630" s="9"/>
      <c r="AM630" s="9"/>
      <c r="AN630" s="52"/>
    </row>
    <row r="631" spans="1:40" ht="12.75" x14ac:dyDescent="0.35">
      <c r="A631" s="9"/>
      <c r="B631" s="9"/>
      <c r="C631" s="9"/>
      <c r="D631" s="9"/>
      <c r="E631" s="9"/>
      <c r="F631" s="9"/>
      <c r="G631" s="52"/>
      <c r="H631" s="9"/>
      <c r="I631" s="9"/>
      <c r="J631" s="52"/>
      <c r="K631" s="9"/>
      <c r="L631" s="9"/>
      <c r="M631" s="52"/>
      <c r="N631" s="9"/>
      <c r="O631" s="9"/>
      <c r="P631" s="52"/>
      <c r="Q631" s="9"/>
      <c r="R631" s="9"/>
      <c r="S631" s="52"/>
      <c r="T631" s="9"/>
      <c r="U631" s="9"/>
      <c r="V631" s="52"/>
      <c r="W631" s="9"/>
      <c r="X631" s="9"/>
      <c r="Y631" s="52"/>
      <c r="Z631" s="9"/>
      <c r="AA631" s="9"/>
      <c r="AB631" s="52"/>
      <c r="AC631" s="9"/>
      <c r="AD631" s="9"/>
      <c r="AE631" s="52"/>
      <c r="AF631" s="9"/>
      <c r="AG631" s="9"/>
      <c r="AH631" s="52"/>
      <c r="AI631" s="9"/>
      <c r="AJ631" s="9"/>
      <c r="AK631" s="52"/>
      <c r="AL631" s="9"/>
      <c r="AM631" s="9"/>
      <c r="AN631" s="52"/>
    </row>
    <row r="632" spans="1:40" ht="12.75" x14ac:dyDescent="0.35">
      <c r="A632" s="9"/>
      <c r="B632" s="9"/>
      <c r="C632" s="9"/>
      <c r="D632" s="9"/>
      <c r="E632" s="9"/>
      <c r="F632" s="9"/>
      <c r="G632" s="52"/>
      <c r="H632" s="9"/>
      <c r="I632" s="9"/>
      <c r="J632" s="52"/>
      <c r="K632" s="9"/>
      <c r="L632" s="9"/>
      <c r="M632" s="52"/>
      <c r="N632" s="9"/>
      <c r="O632" s="9"/>
      <c r="P632" s="52"/>
      <c r="Q632" s="9"/>
      <c r="R632" s="9"/>
      <c r="S632" s="52"/>
      <c r="T632" s="9"/>
      <c r="U632" s="9"/>
      <c r="V632" s="52"/>
      <c r="W632" s="9"/>
      <c r="X632" s="9"/>
      <c r="Y632" s="52"/>
      <c r="Z632" s="9"/>
      <c r="AA632" s="9"/>
      <c r="AB632" s="52"/>
      <c r="AC632" s="9"/>
      <c r="AD632" s="9"/>
      <c r="AE632" s="52"/>
      <c r="AF632" s="9"/>
      <c r="AG632" s="9"/>
      <c r="AH632" s="52"/>
      <c r="AI632" s="9"/>
      <c r="AJ632" s="9"/>
      <c r="AK632" s="52"/>
      <c r="AL632" s="9"/>
      <c r="AM632" s="9"/>
      <c r="AN632" s="52"/>
    </row>
    <row r="633" spans="1:40" ht="12.75" x14ac:dyDescent="0.35">
      <c r="A633" s="9"/>
      <c r="B633" s="9"/>
      <c r="C633" s="9"/>
      <c r="D633" s="9"/>
      <c r="E633" s="9"/>
      <c r="F633" s="9"/>
      <c r="G633" s="52"/>
      <c r="H633" s="9"/>
      <c r="I633" s="9"/>
      <c r="J633" s="52"/>
      <c r="K633" s="9"/>
      <c r="L633" s="9"/>
      <c r="M633" s="52"/>
      <c r="N633" s="9"/>
      <c r="O633" s="9"/>
      <c r="P633" s="52"/>
      <c r="Q633" s="9"/>
      <c r="R633" s="9"/>
      <c r="S633" s="52"/>
      <c r="T633" s="9"/>
      <c r="U633" s="9"/>
      <c r="V633" s="52"/>
      <c r="W633" s="9"/>
      <c r="X633" s="9"/>
      <c r="Y633" s="52"/>
      <c r="Z633" s="9"/>
      <c r="AA633" s="9"/>
      <c r="AB633" s="52"/>
      <c r="AC633" s="9"/>
      <c r="AD633" s="9"/>
      <c r="AE633" s="52"/>
      <c r="AF633" s="9"/>
      <c r="AG633" s="9"/>
      <c r="AH633" s="52"/>
      <c r="AI633" s="9"/>
      <c r="AJ633" s="9"/>
      <c r="AK633" s="52"/>
      <c r="AL633" s="9"/>
      <c r="AM633" s="9"/>
      <c r="AN633" s="52"/>
    </row>
    <row r="634" spans="1:40" ht="12.75" x14ac:dyDescent="0.35">
      <c r="A634" s="9"/>
      <c r="B634" s="9"/>
      <c r="C634" s="9"/>
      <c r="D634" s="9"/>
      <c r="E634" s="9"/>
      <c r="F634" s="9"/>
      <c r="G634" s="52"/>
      <c r="H634" s="9"/>
      <c r="I634" s="9"/>
      <c r="J634" s="52"/>
      <c r="K634" s="9"/>
      <c r="L634" s="9"/>
      <c r="M634" s="52"/>
      <c r="N634" s="9"/>
      <c r="O634" s="9"/>
      <c r="P634" s="52"/>
      <c r="Q634" s="9"/>
      <c r="R634" s="9"/>
      <c r="S634" s="52"/>
      <c r="T634" s="9"/>
      <c r="U634" s="9"/>
      <c r="V634" s="52"/>
      <c r="W634" s="9"/>
      <c r="X634" s="9"/>
      <c r="Y634" s="52"/>
      <c r="Z634" s="9"/>
      <c r="AA634" s="9"/>
      <c r="AB634" s="52"/>
      <c r="AC634" s="9"/>
      <c r="AD634" s="9"/>
      <c r="AE634" s="52"/>
      <c r="AF634" s="9"/>
      <c r="AG634" s="9"/>
      <c r="AH634" s="52"/>
      <c r="AI634" s="9"/>
      <c r="AJ634" s="9"/>
      <c r="AK634" s="52"/>
      <c r="AL634" s="9"/>
      <c r="AM634" s="9"/>
      <c r="AN634" s="52"/>
    </row>
    <row r="635" spans="1:40" ht="12.75" x14ac:dyDescent="0.35">
      <c r="A635" s="9"/>
      <c r="B635" s="9"/>
      <c r="C635" s="9"/>
      <c r="D635" s="9"/>
      <c r="E635" s="9"/>
      <c r="F635" s="9"/>
      <c r="G635" s="52"/>
      <c r="H635" s="9"/>
      <c r="I635" s="9"/>
      <c r="J635" s="52"/>
      <c r="K635" s="9"/>
      <c r="L635" s="9"/>
      <c r="M635" s="52"/>
      <c r="N635" s="9"/>
      <c r="O635" s="9"/>
      <c r="P635" s="52"/>
      <c r="Q635" s="9"/>
      <c r="R635" s="9"/>
      <c r="S635" s="52"/>
      <c r="T635" s="9"/>
      <c r="U635" s="9"/>
      <c r="V635" s="52"/>
      <c r="W635" s="9"/>
      <c r="X635" s="9"/>
      <c r="Y635" s="52"/>
      <c r="Z635" s="9"/>
      <c r="AA635" s="9"/>
      <c r="AB635" s="52"/>
      <c r="AC635" s="9"/>
      <c r="AD635" s="9"/>
      <c r="AE635" s="52"/>
      <c r="AF635" s="9"/>
      <c r="AG635" s="9"/>
      <c r="AH635" s="52"/>
      <c r="AI635" s="9"/>
      <c r="AJ635" s="9"/>
      <c r="AK635" s="52"/>
      <c r="AL635" s="9"/>
      <c r="AM635" s="9"/>
      <c r="AN635" s="52"/>
    </row>
    <row r="636" spans="1:40" ht="12.75" x14ac:dyDescent="0.35">
      <c r="A636" s="9"/>
      <c r="B636" s="9"/>
      <c r="C636" s="9"/>
      <c r="D636" s="9"/>
      <c r="E636" s="9"/>
      <c r="F636" s="9"/>
      <c r="G636" s="52"/>
      <c r="H636" s="9"/>
      <c r="I636" s="9"/>
      <c r="J636" s="52"/>
      <c r="K636" s="9"/>
      <c r="L636" s="9"/>
      <c r="M636" s="52"/>
      <c r="N636" s="9"/>
      <c r="O636" s="9"/>
      <c r="P636" s="52"/>
      <c r="Q636" s="9"/>
      <c r="R636" s="9"/>
      <c r="S636" s="52"/>
      <c r="T636" s="9"/>
      <c r="U636" s="9"/>
      <c r="V636" s="52"/>
      <c r="W636" s="9"/>
      <c r="X636" s="9"/>
      <c r="Y636" s="52"/>
      <c r="Z636" s="9"/>
      <c r="AA636" s="9"/>
      <c r="AB636" s="52"/>
      <c r="AC636" s="9"/>
      <c r="AD636" s="9"/>
      <c r="AE636" s="52"/>
      <c r="AF636" s="9"/>
      <c r="AG636" s="9"/>
      <c r="AH636" s="52"/>
      <c r="AI636" s="9"/>
      <c r="AJ636" s="9"/>
      <c r="AK636" s="52"/>
      <c r="AL636" s="9"/>
      <c r="AM636" s="9"/>
      <c r="AN636" s="52"/>
    </row>
    <row r="637" spans="1:40" ht="12.75" x14ac:dyDescent="0.35">
      <c r="A637" s="9"/>
      <c r="B637" s="9"/>
      <c r="C637" s="9"/>
      <c r="D637" s="9"/>
      <c r="E637" s="9"/>
      <c r="F637" s="9"/>
      <c r="G637" s="52"/>
      <c r="H637" s="9"/>
      <c r="I637" s="9"/>
      <c r="J637" s="52"/>
      <c r="K637" s="9"/>
      <c r="L637" s="9"/>
      <c r="M637" s="52"/>
      <c r="N637" s="9"/>
      <c r="O637" s="9"/>
      <c r="P637" s="52"/>
      <c r="Q637" s="9"/>
      <c r="R637" s="9"/>
      <c r="S637" s="52"/>
      <c r="T637" s="9"/>
      <c r="U637" s="9"/>
      <c r="V637" s="52"/>
      <c r="W637" s="9"/>
      <c r="X637" s="9"/>
      <c r="Y637" s="52"/>
      <c r="Z637" s="9"/>
      <c r="AA637" s="9"/>
      <c r="AB637" s="52"/>
      <c r="AC637" s="9"/>
      <c r="AD637" s="9"/>
      <c r="AE637" s="52"/>
      <c r="AF637" s="9"/>
      <c r="AG637" s="9"/>
      <c r="AH637" s="52"/>
      <c r="AI637" s="9"/>
      <c r="AJ637" s="9"/>
      <c r="AK637" s="52"/>
      <c r="AL637" s="9"/>
      <c r="AM637" s="9"/>
      <c r="AN637" s="52"/>
    </row>
    <row r="638" spans="1:40" ht="12.75" x14ac:dyDescent="0.35">
      <c r="A638" s="9"/>
      <c r="B638" s="9"/>
      <c r="C638" s="9"/>
      <c r="D638" s="9"/>
      <c r="E638" s="9"/>
      <c r="F638" s="9"/>
      <c r="G638" s="52"/>
      <c r="H638" s="9"/>
      <c r="I638" s="9"/>
      <c r="J638" s="52"/>
      <c r="K638" s="9"/>
      <c r="L638" s="9"/>
      <c r="M638" s="52"/>
      <c r="N638" s="9"/>
      <c r="O638" s="9"/>
      <c r="P638" s="52"/>
      <c r="Q638" s="9"/>
      <c r="R638" s="9"/>
      <c r="S638" s="52"/>
      <c r="T638" s="9"/>
      <c r="U638" s="9"/>
      <c r="V638" s="52"/>
      <c r="W638" s="9"/>
      <c r="X638" s="9"/>
      <c r="Y638" s="52"/>
      <c r="Z638" s="9"/>
      <c r="AA638" s="9"/>
      <c r="AB638" s="52"/>
      <c r="AC638" s="9"/>
      <c r="AD638" s="9"/>
      <c r="AE638" s="52"/>
      <c r="AF638" s="9"/>
      <c r="AG638" s="9"/>
      <c r="AH638" s="52"/>
      <c r="AI638" s="9"/>
      <c r="AJ638" s="9"/>
      <c r="AK638" s="52"/>
      <c r="AL638" s="9"/>
      <c r="AM638" s="9"/>
      <c r="AN638" s="52"/>
    </row>
    <row r="639" spans="1:40" ht="12.75" x14ac:dyDescent="0.35">
      <c r="A639" s="9"/>
      <c r="B639" s="9"/>
      <c r="C639" s="9"/>
      <c r="D639" s="9"/>
      <c r="E639" s="9"/>
      <c r="F639" s="9"/>
      <c r="G639" s="52"/>
      <c r="H639" s="9"/>
      <c r="I639" s="9"/>
      <c r="J639" s="52"/>
      <c r="K639" s="9"/>
      <c r="L639" s="9"/>
      <c r="M639" s="52"/>
      <c r="N639" s="9"/>
      <c r="O639" s="9"/>
      <c r="P639" s="52"/>
      <c r="Q639" s="9"/>
      <c r="R639" s="9"/>
      <c r="S639" s="52"/>
      <c r="T639" s="9"/>
      <c r="U639" s="9"/>
      <c r="V639" s="52"/>
      <c r="W639" s="9"/>
      <c r="X639" s="9"/>
      <c r="Y639" s="52"/>
      <c r="Z639" s="9"/>
      <c r="AA639" s="9"/>
      <c r="AB639" s="52"/>
      <c r="AC639" s="9"/>
      <c r="AD639" s="9"/>
      <c r="AE639" s="52"/>
      <c r="AF639" s="9"/>
      <c r="AG639" s="9"/>
      <c r="AH639" s="52"/>
      <c r="AI639" s="9"/>
      <c r="AJ639" s="9"/>
      <c r="AK639" s="52"/>
      <c r="AL639" s="9"/>
      <c r="AM639" s="9"/>
      <c r="AN639" s="52"/>
    </row>
    <row r="640" spans="1:40" ht="12.75" x14ac:dyDescent="0.35">
      <c r="A640" s="9"/>
      <c r="B640" s="9"/>
      <c r="C640" s="9"/>
      <c r="D640" s="9"/>
      <c r="E640" s="9"/>
      <c r="F640" s="9"/>
      <c r="G640" s="52"/>
      <c r="H640" s="9"/>
      <c r="I640" s="9"/>
      <c r="J640" s="52"/>
      <c r="K640" s="9"/>
      <c r="L640" s="9"/>
      <c r="M640" s="52"/>
      <c r="N640" s="9"/>
      <c r="O640" s="9"/>
      <c r="P640" s="52"/>
      <c r="Q640" s="9"/>
      <c r="R640" s="9"/>
      <c r="S640" s="52"/>
      <c r="T640" s="9"/>
      <c r="U640" s="9"/>
      <c r="V640" s="52"/>
      <c r="W640" s="9"/>
      <c r="X640" s="9"/>
      <c r="Y640" s="52"/>
      <c r="Z640" s="9"/>
      <c r="AA640" s="9"/>
      <c r="AB640" s="52"/>
      <c r="AC640" s="9"/>
      <c r="AD640" s="9"/>
      <c r="AE640" s="52"/>
      <c r="AF640" s="9"/>
      <c r="AG640" s="9"/>
      <c r="AH640" s="52"/>
      <c r="AI640" s="9"/>
      <c r="AJ640" s="9"/>
      <c r="AK640" s="52"/>
      <c r="AL640" s="9"/>
      <c r="AM640" s="9"/>
      <c r="AN640" s="52"/>
    </row>
    <row r="641" spans="1:40" ht="12.75" x14ac:dyDescent="0.35">
      <c r="A641" s="9"/>
      <c r="B641" s="9"/>
      <c r="C641" s="9"/>
      <c r="D641" s="9"/>
      <c r="E641" s="9"/>
      <c r="F641" s="9"/>
      <c r="G641" s="52"/>
      <c r="H641" s="9"/>
      <c r="I641" s="9"/>
      <c r="J641" s="52"/>
      <c r="K641" s="9"/>
      <c r="L641" s="9"/>
      <c r="M641" s="52"/>
      <c r="N641" s="9"/>
      <c r="O641" s="9"/>
      <c r="P641" s="52"/>
      <c r="Q641" s="9"/>
      <c r="R641" s="9"/>
      <c r="S641" s="52"/>
      <c r="T641" s="9"/>
      <c r="U641" s="9"/>
      <c r="V641" s="52"/>
      <c r="W641" s="9"/>
      <c r="X641" s="9"/>
      <c r="Y641" s="52"/>
      <c r="Z641" s="9"/>
      <c r="AA641" s="9"/>
      <c r="AB641" s="52"/>
      <c r="AC641" s="9"/>
      <c r="AD641" s="9"/>
      <c r="AE641" s="52"/>
      <c r="AF641" s="9"/>
      <c r="AG641" s="9"/>
      <c r="AH641" s="52"/>
      <c r="AI641" s="9"/>
      <c r="AJ641" s="9"/>
      <c r="AK641" s="52"/>
      <c r="AL641" s="9"/>
      <c r="AM641" s="9"/>
      <c r="AN641" s="52"/>
    </row>
    <row r="642" spans="1:40" ht="12.75" x14ac:dyDescent="0.35">
      <c r="A642" s="9"/>
      <c r="B642" s="9"/>
      <c r="C642" s="9"/>
      <c r="D642" s="9"/>
      <c r="E642" s="9"/>
      <c r="F642" s="9"/>
      <c r="G642" s="52"/>
      <c r="H642" s="9"/>
      <c r="I642" s="9"/>
      <c r="J642" s="52"/>
      <c r="K642" s="9"/>
      <c r="L642" s="9"/>
      <c r="M642" s="52"/>
      <c r="N642" s="9"/>
      <c r="O642" s="9"/>
      <c r="P642" s="52"/>
      <c r="Q642" s="9"/>
      <c r="R642" s="9"/>
      <c r="S642" s="52"/>
      <c r="T642" s="9"/>
      <c r="U642" s="9"/>
      <c r="V642" s="52"/>
      <c r="W642" s="9"/>
      <c r="X642" s="9"/>
      <c r="Y642" s="52"/>
      <c r="Z642" s="9"/>
      <c r="AA642" s="9"/>
      <c r="AB642" s="52"/>
      <c r="AC642" s="9"/>
      <c r="AD642" s="9"/>
      <c r="AE642" s="52"/>
      <c r="AF642" s="9"/>
      <c r="AG642" s="9"/>
      <c r="AH642" s="52"/>
      <c r="AI642" s="9"/>
      <c r="AJ642" s="9"/>
      <c r="AK642" s="52"/>
      <c r="AL642" s="9"/>
      <c r="AM642" s="9"/>
      <c r="AN642" s="52"/>
    </row>
    <row r="643" spans="1:40" ht="12.75" x14ac:dyDescent="0.35">
      <c r="A643" s="9"/>
      <c r="B643" s="9"/>
      <c r="C643" s="9"/>
      <c r="D643" s="9"/>
      <c r="E643" s="9"/>
      <c r="F643" s="9"/>
      <c r="G643" s="52"/>
      <c r="H643" s="9"/>
      <c r="I643" s="9"/>
      <c r="J643" s="52"/>
      <c r="K643" s="9"/>
      <c r="L643" s="9"/>
      <c r="M643" s="52"/>
      <c r="N643" s="9"/>
      <c r="O643" s="9"/>
      <c r="P643" s="52"/>
      <c r="Q643" s="9"/>
      <c r="R643" s="9"/>
      <c r="S643" s="52"/>
      <c r="T643" s="9"/>
      <c r="U643" s="9"/>
      <c r="V643" s="52"/>
      <c r="W643" s="9"/>
      <c r="X643" s="9"/>
      <c r="Y643" s="52"/>
      <c r="Z643" s="9"/>
      <c r="AA643" s="9"/>
      <c r="AB643" s="52"/>
      <c r="AC643" s="9"/>
      <c r="AD643" s="9"/>
      <c r="AE643" s="52"/>
      <c r="AF643" s="9"/>
      <c r="AG643" s="9"/>
      <c r="AH643" s="52"/>
      <c r="AI643" s="9"/>
      <c r="AJ643" s="9"/>
      <c r="AK643" s="52"/>
      <c r="AL643" s="9"/>
      <c r="AM643" s="9"/>
      <c r="AN643" s="52"/>
    </row>
    <row r="644" spans="1:40" ht="12.75" x14ac:dyDescent="0.35">
      <c r="A644" s="9"/>
      <c r="B644" s="9"/>
      <c r="C644" s="9"/>
      <c r="D644" s="9"/>
      <c r="E644" s="9"/>
      <c r="F644" s="9"/>
      <c r="G644" s="52"/>
      <c r="H644" s="9"/>
      <c r="I644" s="9"/>
      <c r="J644" s="52"/>
      <c r="K644" s="9"/>
      <c r="L644" s="9"/>
      <c r="M644" s="52"/>
      <c r="N644" s="9"/>
      <c r="O644" s="9"/>
      <c r="P644" s="52"/>
      <c r="Q644" s="9"/>
      <c r="R644" s="9"/>
      <c r="S644" s="52"/>
      <c r="T644" s="9"/>
      <c r="U644" s="9"/>
      <c r="V644" s="52"/>
      <c r="W644" s="9"/>
      <c r="X644" s="9"/>
      <c r="Y644" s="52"/>
      <c r="Z644" s="9"/>
      <c r="AA644" s="9"/>
      <c r="AB644" s="52"/>
      <c r="AC644" s="9"/>
      <c r="AD644" s="9"/>
      <c r="AE644" s="52"/>
      <c r="AF644" s="9"/>
      <c r="AG644" s="9"/>
      <c r="AH644" s="52"/>
      <c r="AI644" s="9"/>
      <c r="AJ644" s="9"/>
      <c r="AK644" s="52"/>
      <c r="AL644" s="9"/>
      <c r="AM644" s="9"/>
      <c r="AN644" s="52"/>
    </row>
    <row r="645" spans="1:40" ht="12.75" x14ac:dyDescent="0.35">
      <c r="A645" s="9"/>
      <c r="B645" s="9"/>
      <c r="C645" s="9"/>
      <c r="D645" s="9"/>
      <c r="E645" s="9"/>
      <c r="F645" s="9"/>
      <c r="G645" s="52"/>
      <c r="H645" s="9"/>
      <c r="I645" s="9"/>
      <c r="J645" s="52"/>
      <c r="K645" s="9"/>
      <c r="L645" s="9"/>
      <c r="M645" s="52"/>
      <c r="N645" s="9"/>
      <c r="O645" s="9"/>
      <c r="P645" s="52"/>
      <c r="Q645" s="9"/>
      <c r="R645" s="9"/>
      <c r="S645" s="52"/>
      <c r="T645" s="9"/>
      <c r="U645" s="9"/>
      <c r="V645" s="52"/>
      <c r="W645" s="9"/>
      <c r="X645" s="9"/>
      <c r="Y645" s="52"/>
      <c r="Z645" s="9"/>
      <c r="AA645" s="9"/>
      <c r="AB645" s="52"/>
      <c r="AC645" s="9"/>
      <c r="AD645" s="9"/>
      <c r="AE645" s="52"/>
      <c r="AF645" s="9"/>
      <c r="AG645" s="9"/>
      <c r="AH645" s="52"/>
      <c r="AI645" s="9"/>
      <c r="AJ645" s="9"/>
      <c r="AK645" s="52"/>
      <c r="AL645" s="9"/>
      <c r="AM645" s="9"/>
      <c r="AN645" s="52"/>
    </row>
    <row r="646" spans="1:40" ht="12.75" x14ac:dyDescent="0.35">
      <c r="A646" s="9"/>
      <c r="B646" s="9"/>
      <c r="C646" s="9"/>
      <c r="D646" s="9"/>
      <c r="E646" s="9"/>
      <c r="F646" s="9"/>
      <c r="G646" s="52"/>
      <c r="H646" s="9"/>
      <c r="I646" s="9"/>
      <c r="J646" s="52"/>
      <c r="K646" s="9"/>
      <c r="L646" s="9"/>
      <c r="M646" s="52"/>
      <c r="N646" s="9"/>
      <c r="O646" s="9"/>
      <c r="P646" s="52"/>
      <c r="Q646" s="9"/>
      <c r="R646" s="9"/>
      <c r="S646" s="52"/>
      <c r="T646" s="9"/>
      <c r="U646" s="9"/>
      <c r="V646" s="52"/>
      <c r="W646" s="9"/>
      <c r="X646" s="9"/>
      <c r="Y646" s="52"/>
      <c r="Z646" s="9"/>
      <c r="AA646" s="9"/>
      <c r="AB646" s="52"/>
      <c r="AC646" s="9"/>
      <c r="AD646" s="9"/>
      <c r="AE646" s="52"/>
      <c r="AF646" s="9"/>
      <c r="AG646" s="9"/>
      <c r="AH646" s="52"/>
      <c r="AI646" s="9"/>
      <c r="AJ646" s="9"/>
      <c r="AK646" s="52"/>
      <c r="AL646" s="9"/>
      <c r="AM646" s="9"/>
      <c r="AN646" s="52"/>
    </row>
    <row r="647" spans="1:40" ht="12.75" x14ac:dyDescent="0.35">
      <c r="A647" s="9"/>
      <c r="B647" s="9"/>
      <c r="C647" s="9"/>
      <c r="D647" s="9"/>
      <c r="E647" s="9"/>
      <c r="F647" s="9"/>
      <c r="G647" s="52"/>
      <c r="H647" s="9"/>
      <c r="I647" s="9"/>
      <c r="J647" s="52"/>
      <c r="K647" s="9"/>
      <c r="L647" s="9"/>
      <c r="M647" s="52"/>
      <c r="N647" s="9"/>
      <c r="O647" s="9"/>
      <c r="P647" s="52"/>
      <c r="Q647" s="9"/>
      <c r="R647" s="9"/>
      <c r="S647" s="52"/>
      <c r="T647" s="9"/>
      <c r="U647" s="9"/>
      <c r="V647" s="52"/>
      <c r="W647" s="9"/>
      <c r="X647" s="9"/>
      <c r="Y647" s="52"/>
      <c r="Z647" s="9"/>
      <c r="AA647" s="9"/>
      <c r="AB647" s="52"/>
      <c r="AC647" s="9"/>
      <c r="AD647" s="9"/>
      <c r="AE647" s="52"/>
      <c r="AF647" s="9"/>
      <c r="AG647" s="9"/>
      <c r="AH647" s="52"/>
      <c r="AI647" s="9"/>
      <c r="AJ647" s="9"/>
      <c r="AK647" s="52"/>
      <c r="AL647" s="9"/>
      <c r="AM647" s="9"/>
      <c r="AN647" s="52"/>
    </row>
    <row r="648" spans="1:40" ht="12.75" x14ac:dyDescent="0.35">
      <c r="A648" s="9"/>
      <c r="B648" s="9"/>
      <c r="C648" s="9"/>
      <c r="D648" s="9"/>
      <c r="E648" s="9"/>
      <c r="F648" s="9"/>
      <c r="G648" s="52"/>
      <c r="H648" s="9"/>
      <c r="I648" s="9"/>
      <c r="J648" s="52"/>
      <c r="K648" s="9"/>
      <c r="L648" s="9"/>
      <c r="M648" s="52"/>
      <c r="N648" s="9"/>
      <c r="O648" s="9"/>
      <c r="P648" s="52"/>
      <c r="Q648" s="9"/>
      <c r="R648" s="9"/>
      <c r="S648" s="52"/>
      <c r="T648" s="9"/>
      <c r="U648" s="9"/>
      <c r="V648" s="52"/>
      <c r="W648" s="9"/>
      <c r="X648" s="9"/>
      <c r="Y648" s="52"/>
      <c r="Z648" s="9"/>
      <c r="AA648" s="9"/>
      <c r="AB648" s="52"/>
      <c r="AC648" s="9"/>
      <c r="AD648" s="9"/>
      <c r="AE648" s="52"/>
      <c r="AF648" s="9"/>
      <c r="AG648" s="9"/>
      <c r="AH648" s="52"/>
      <c r="AI648" s="9"/>
      <c r="AJ648" s="9"/>
      <c r="AK648" s="52"/>
      <c r="AL648" s="9"/>
      <c r="AM648" s="9"/>
      <c r="AN648" s="52"/>
    </row>
    <row r="649" spans="1:40" ht="12.75" x14ac:dyDescent="0.35">
      <c r="A649" s="9"/>
      <c r="B649" s="9"/>
      <c r="C649" s="9"/>
      <c r="D649" s="9"/>
      <c r="E649" s="9"/>
      <c r="F649" s="9"/>
      <c r="G649" s="52"/>
      <c r="H649" s="9"/>
      <c r="I649" s="9"/>
      <c r="J649" s="52"/>
      <c r="K649" s="9"/>
      <c r="L649" s="9"/>
      <c r="M649" s="52"/>
      <c r="N649" s="9"/>
      <c r="O649" s="9"/>
      <c r="P649" s="52"/>
      <c r="Q649" s="9"/>
      <c r="R649" s="9"/>
      <c r="S649" s="52"/>
      <c r="T649" s="9"/>
      <c r="U649" s="9"/>
      <c r="V649" s="52"/>
      <c r="W649" s="9"/>
      <c r="X649" s="9"/>
      <c r="Y649" s="52"/>
      <c r="Z649" s="9"/>
      <c r="AA649" s="9"/>
      <c r="AB649" s="52"/>
      <c r="AC649" s="9"/>
      <c r="AD649" s="9"/>
      <c r="AE649" s="52"/>
      <c r="AF649" s="9"/>
      <c r="AG649" s="9"/>
      <c r="AH649" s="52"/>
      <c r="AI649" s="9"/>
      <c r="AJ649" s="9"/>
      <c r="AK649" s="52"/>
      <c r="AL649" s="9"/>
      <c r="AM649" s="9"/>
      <c r="AN649" s="52"/>
    </row>
    <row r="650" spans="1:40" ht="12.75" x14ac:dyDescent="0.35">
      <c r="A650" s="9"/>
      <c r="B650" s="9"/>
      <c r="C650" s="9"/>
      <c r="D650" s="9"/>
      <c r="E650" s="9"/>
      <c r="F650" s="9"/>
      <c r="G650" s="52"/>
      <c r="H650" s="9"/>
      <c r="I650" s="9"/>
      <c r="J650" s="52"/>
      <c r="K650" s="9"/>
      <c r="L650" s="9"/>
      <c r="M650" s="52"/>
      <c r="N650" s="9"/>
      <c r="O650" s="9"/>
      <c r="P650" s="52"/>
      <c r="Q650" s="9"/>
      <c r="R650" s="9"/>
      <c r="S650" s="52"/>
      <c r="T650" s="9"/>
      <c r="U650" s="9"/>
      <c r="V650" s="52"/>
      <c r="W650" s="9"/>
      <c r="X650" s="9"/>
      <c r="Y650" s="52"/>
      <c r="Z650" s="9"/>
      <c r="AA650" s="9"/>
      <c r="AB650" s="52"/>
      <c r="AC650" s="9"/>
      <c r="AD650" s="9"/>
      <c r="AE650" s="52"/>
      <c r="AF650" s="9"/>
      <c r="AG650" s="9"/>
      <c r="AH650" s="52"/>
      <c r="AI650" s="9"/>
      <c r="AJ650" s="9"/>
      <c r="AK650" s="52"/>
      <c r="AL650" s="9"/>
      <c r="AM650" s="9"/>
      <c r="AN650" s="52"/>
    </row>
    <row r="651" spans="1:40" ht="12.75" x14ac:dyDescent="0.35">
      <c r="A651" s="9"/>
      <c r="B651" s="9"/>
      <c r="C651" s="9"/>
      <c r="D651" s="9"/>
      <c r="E651" s="9"/>
      <c r="F651" s="9"/>
      <c r="G651" s="52"/>
      <c r="H651" s="9"/>
      <c r="I651" s="9"/>
      <c r="J651" s="52"/>
      <c r="K651" s="9"/>
      <c r="L651" s="9"/>
      <c r="M651" s="52"/>
      <c r="N651" s="9"/>
      <c r="O651" s="9"/>
      <c r="P651" s="52"/>
      <c r="Q651" s="9"/>
      <c r="R651" s="9"/>
      <c r="S651" s="52"/>
      <c r="T651" s="9"/>
      <c r="U651" s="9"/>
      <c r="V651" s="52"/>
      <c r="W651" s="9"/>
      <c r="X651" s="9"/>
      <c r="Y651" s="52"/>
      <c r="Z651" s="9"/>
      <c r="AA651" s="9"/>
      <c r="AB651" s="52"/>
      <c r="AC651" s="9"/>
      <c r="AD651" s="9"/>
      <c r="AE651" s="52"/>
      <c r="AF651" s="9"/>
      <c r="AG651" s="9"/>
      <c r="AH651" s="52"/>
      <c r="AI651" s="9"/>
      <c r="AJ651" s="9"/>
      <c r="AK651" s="52"/>
      <c r="AL651" s="9"/>
      <c r="AM651" s="9"/>
      <c r="AN651" s="52"/>
    </row>
    <row r="652" spans="1:40" ht="12.75" x14ac:dyDescent="0.35">
      <c r="A652" s="9"/>
      <c r="B652" s="9"/>
      <c r="C652" s="9"/>
      <c r="D652" s="9"/>
      <c r="E652" s="9"/>
      <c r="F652" s="9"/>
      <c r="G652" s="52"/>
      <c r="H652" s="9"/>
      <c r="I652" s="9"/>
      <c r="J652" s="52"/>
      <c r="K652" s="9"/>
      <c r="L652" s="9"/>
      <c r="M652" s="52"/>
      <c r="N652" s="9"/>
      <c r="O652" s="9"/>
      <c r="P652" s="52"/>
      <c r="Q652" s="9"/>
      <c r="R652" s="9"/>
      <c r="S652" s="52"/>
      <c r="T652" s="9"/>
      <c r="U652" s="9"/>
      <c r="V652" s="52"/>
      <c r="W652" s="9"/>
      <c r="X652" s="9"/>
      <c r="Y652" s="52"/>
      <c r="Z652" s="9"/>
      <c r="AA652" s="9"/>
      <c r="AB652" s="52"/>
      <c r="AC652" s="9"/>
      <c r="AD652" s="9"/>
      <c r="AE652" s="52"/>
      <c r="AF652" s="9"/>
      <c r="AG652" s="9"/>
      <c r="AH652" s="52"/>
      <c r="AI652" s="9"/>
      <c r="AJ652" s="9"/>
      <c r="AK652" s="52"/>
      <c r="AL652" s="9"/>
      <c r="AM652" s="9"/>
      <c r="AN652" s="52"/>
    </row>
    <row r="653" spans="1:40" ht="12.75" x14ac:dyDescent="0.35">
      <c r="A653" s="9"/>
      <c r="B653" s="9"/>
      <c r="C653" s="9"/>
      <c r="D653" s="9"/>
      <c r="E653" s="9"/>
      <c r="F653" s="9"/>
      <c r="G653" s="52"/>
      <c r="H653" s="9"/>
      <c r="I653" s="9"/>
      <c r="J653" s="52"/>
      <c r="K653" s="9"/>
      <c r="L653" s="9"/>
      <c r="M653" s="52"/>
      <c r="N653" s="9"/>
      <c r="O653" s="9"/>
      <c r="P653" s="52"/>
      <c r="Q653" s="9"/>
      <c r="R653" s="9"/>
      <c r="S653" s="52"/>
      <c r="T653" s="9"/>
      <c r="U653" s="9"/>
      <c r="V653" s="52"/>
      <c r="W653" s="9"/>
      <c r="X653" s="9"/>
      <c r="Y653" s="52"/>
      <c r="Z653" s="9"/>
      <c r="AA653" s="9"/>
      <c r="AB653" s="52"/>
      <c r="AC653" s="9"/>
      <c r="AD653" s="9"/>
      <c r="AE653" s="52"/>
      <c r="AF653" s="9"/>
      <c r="AG653" s="9"/>
      <c r="AH653" s="52"/>
      <c r="AI653" s="9"/>
      <c r="AJ653" s="9"/>
      <c r="AK653" s="52"/>
      <c r="AL653" s="9"/>
      <c r="AM653" s="9"/>
      <c r="AN653" s="52"/>
    </row>
    <row r="654" spans="1:40" ht="12.75" x14ac:dyDescent="0.35">
      <c r="A654" s="9"/>
      <c r="B654" s="9"/>
      <c r="C654" s="9"/>
      <c r="D654" s="9"/>
      <c r="E654" s="9"/>
      <c r="F654" s="9"/>
      <c r="G654" s="52"/>
      <c r="H654" s="9"/>
      <c r="I654" s="9"/>
      <c r="J654" s="52"/>
      <c r="K654" s="9"/>
      <c r="L654" s="9"/>
      <c r="M654" s="52"/>
      <c r="N654" s="9"/>
      <c r="O654" s="9"/>
      <c r="P654" s="52"/>
      <c r="Q654" s="9"/>
      <c r="R654" s="9"/>
      <c r="S654" s="52"/>
      <c r="T654" s="9"/>
      <c r="U654" s="9"/>
      <c r="V654" s="52"/>
      <c r="W654" s="9"/>
      <c r="X654" s="9"/>
      <c r="Y654" s="52"/>
      <c r="Z654" s="9"/>
      <c r="AA654" s="9"/>
      <c r="AB654" s="52"/>
      <c r="AC654" s="9"/>
      <c r="AD654" s="9"/>
      <c r="AE654" s="52"/>
      <c r="AF654" s="9"/>
      <c r="AG654" s="9"/>
      <c r="AH654" s="52"/>
      <c r="AI654" s="9"/>
      <c r="AJ654" s="9"/>
      <c r="AK654" s="52"/>
      <c r="AL654" s="9"/>
      <c r="AM654" s="9"/>
      <c r="AN654" s="52"/>
    </row>
    <row r="655" spans="1:40" ht="12.75" x14ac:dyDescent="0.35">
      <c r="A655" s="9"/>
      <c r="B655" s="9"/>
      <c r="C655" s="9"/>
      <c r="D655" s="9"/>
      <c r="E655" s="9"/>
      <c r="F655" s="9"/>
      <c r="G655" s="52"/>
      <c r="H655" s="9"/>
      <c r="I655" s="9"/>
      <c r="J655" s="52"/>
      <c r="K655" s="9"/>
      <c r="L655" s="9"/>
      <c r="M655" s="52"/>
      <c r="N655" s="9"/>
      <c r="O655" s="9"/>
      <c r="P655" s="52"/>
      <c r="Q655" s="9"/>
      <c r="R655" s="9"/>
      <c r="S655" s="52"/>
      <c r="T655" s="9"/>
      <c r="U655" s="9"/>
      <c r="V655" s="52"/>
      <c r="W655" s="9"/>
      <c r="X655" s="9"/>
      <c r="Y655" s="52"/>
      <c r="Z655" s="9"/>
      <c r="AA655" s="9"/>
      <c r="AB655" s="52"/>
      <c r="AC655" s="9"/>
      <c r="AD655" s="9"/>
      <c r="AE655" s="52"/>
      <c r="AF655" s="9"/>
      <c r="AG655" s="9"/>
      <c r="AH655" s="52"/>
      <c r="AI655" s="9"/>
      <c r="AJ655" s="9"/>
      <c r="AK655" s="52"/>
      <c r="AL655" s="9"/>
      <c r="AM655" s="9"/>
      <c r="AN655" s="52"/>
    </row>
    <row r="656" spans="1:40" ht="12.75" x14ac:dyDescent="0.35">
      <c r="A656" s="9"/>
      <c r="B656" s="9"/>
      <c r="C656" s="9"/>
      <c r="D656" s="9"/>
      <c r="E656" s="9"/>
      <c r="F656" s="9"/>
      <c r="G656" s="52"/>
      <c r="H656" s="9"/>
      <c r="I656" s="9"/>
      <c r="J656" s="52"/>
      <c r="K656" s="9"/>
      <c r="L656" s="9"/>
      <c r="M656" s="52"/>
      <c r="N656" s="9"/>
      <c r="O656" s="9"/>
      <c r="P656" s="52"/>
      <c r="Q656" s="9"/>
      <c r="R656" s="9"/>
      <c r="S656" s="52"/>
      <c r="T656" s="9"/>
      <c r="U656" s="9"/>
      <c r="V656" s="52"/>
      <c r="W656" s="9"/>
      <c r="X656" s="9"/>
      <c r="Y656" s="52"/>
      <c r="Z656" s="9"/>
      <c r="AA656" s="9"/>
      <c r="AB656" s="52"/>
      <c r="AC656" s="9"/>
      <c r="AD656" s="9"/>
      <c r="AE656" s="52"/>
      <c r="AF656" s="9"/>
      <c r="AG656" s="9"/>
      <c r="AH656" s="52"/>
      <c r="AI656" s="9"/>
      <c r="AJ656" s="9"/>
      <c r="AK656" s="52"/>
      <c r="AL656" s="9"/>
      <c r="AM656" s="9"/>
      <c r="AN656" s="52"/>
    </row>
    <row r="657" spans="1:40" ht="12.75" x14ac:dyDescent="0.35">
      <c r="A657" s="9"/>
      <c r="B657" s="9"/>
      <c r="C657" s="9"/>
      <c r="D657" s="9"/>
      <c r="E657" s="9"/>
      <c r="F657" s="9"/>
      <c r="G657" s="52"/>
      <c r="H657" s="9"/>
      <c r="I657" s="9"/>
      <c r="J657" s="52"/>
      <c r="K657" s="9"/>
      <c r="L657" s="9"/>
      <c r="M657" s="52"/>
      <c r="N657" s="9"/>
      <c r="O657" s="9"/>
      <c r="P657" s="52"/>
      <c r="Q657" s="9"/>
      <c r="R657" s="9"/>
      <c r="S657" s="52"/>
      <c r="T657" s="9"/>
      <c r="U657" s="9"/>
      <c r="V657" s="52"/>
      <c r="W657" s="9"/>
      <c r="X657" s="9"/>
      <c r="Y657" s="52"/>
      <c r="Z657" s="9"/>
      <c r="AA657" s="9"/>
      <c r="AB657" s="52"/>
      <c r="AC657" s="9"/>
      <c r="AD657" s="9"/>
      <c r="AE657" s="52"/>
      <c r="AF657" s="9"/>
      <c r="AG657" s="9"/>
      <c r="AH657" s="52"/>
      <c r="AI657" s="9"/>
      <c r="AJ657" s="9"/>
      <c r="AK657" s="52"/>
      <c r="AL657" s="9"/>
      <c r="AM657" s="9"/>
      <c r="AN657" s="52"/>
    </row>
    <row r="658" spans="1:40" ht="12.75" x14ac:dyDescent="0.35">
      <c r="A658" s="9"/>
      <c r="B658" s="9"/>
      <c r="C658" s="9"/>
      <c r="D658" s="9"/>
      <c r="E658" s="9"/>
      <c r="F658" s="9"/>
      <c r="G658" s="52"/>
      <c r="H658" s="9"/>
      <c r="I658" s="9"/>
      <c r="J658" s="52"/>
      <c r="K658" s="9"/>
      <c r="L658" s="9"/>
      <c r="M658" s="52"/>
      <c r="N658" s="9"/>
      <c r="O658" s="9"/>
      <c r="P658" s="52"/>
      <c r="Q658" s="9"/>
      <c r="R658" s="9"/>
      <c r="S658" s="52"/>
      <c r="T658" s="9"/>
      <c r="U658" s="9"/>
      <c r="V658" s="52"/>
      <c r="W658" s="9"/>
      <c r="X658" s="9"/>
      <c r="Y658" s="52"/>
      <c r="Z658" s="9"/>
      <c r="AA658" s="9"/>
      <c r="AB658" s="52"/>
      <c r="AC658" s="9"/>
      <c r="AD658" s="9"/>
      <c r="AE658" s="52"/>
      <c r="AF658" s="9"/>
      <c r="AG658" s="9"/>
      <c r="AH658" s="52"/>
      <c r="AI658" s="9"/>
      <c r="AJ658" s="9"/>
      <c r="AK658" s="52"/>
      <c r="AL658" s="9"/>
      <c r="AM658" s="9"/>
      <c r="AN658" s="52"/>
    </row>
    <row r="659" spans="1:40" ht="12.75" x14ac:dyDescent="0.35">
      <c r="A659" s="9"/>
      <c r="B659" s="9"/>
      <c r="C659" s="9"/>
      <c r="D659" s="9"/>
      <c r="E659" s="9"/>
      <c r="F659" s="9"/>
      <c r="G659" s="52"/>
      <c r="H659" s="9"/>
      <c r="I659" s="9"/>
      <c r="J659" s="52"/>
      <c r="K659" s="9"/>
      <c r="L659" s="9"/>
      <c r="M659" s="52"/>
      <c r="N659" s="9"/>
      <c r="O659" s="9"/>
      <c r="P659" s="52"/>
      <c r="Q659" s="9"/>
      <c r="R659" s="9"/>
      <c r="S659" s="52"/>
      <c r="T659" s="9"/>
      <c r="U659" s="9"/>
      <c r="V659" s="52"/>
      <c r="W659" s="9"/>
      <c r="X659" s="9"/>
      <c r="Y659" s="52"/>
      <c r="Z659" s="9"/>
      <c r="AA659" s="9"/>
      <c r="AB659" s="52"/>
      <c r="AC659" s="9"/>
      <c r="AD659" s="9"/>
      <c r="AE659" s="52"/>
      <c r="AF659" s="9"/>
      <c r="AG659" s="9"/>
      <c r="AH659" s="52"/>
      <c r="AI659" s="9"/>
      <c r="AJ659" s="9"/>
      <c r="AK659" s="52"/>
      <c r="AL659" s="9"/>
      <c r="AM659" s="9"/>
      <c r="AN659" s="52"/>
    </row>
    <row r="660" spans="1:40" ht="12.75" x14ac:dyDescent="0.35">
      <c r="A660" s="9"/>
      <c r="B660" s="9"/>
      <c r="C660" s="9"/>
      <c r="D660" s="9"/>
      <c r="E660" s="9"/>
      <c r="F660" s="9"/>
      <c r="G660" s="52"/>
      <c r="H660" s="9"/>
      <c r="I660" s="9"/>
      <c r="J660" s="52"/>
      <c r="K660" s="9"/>
      <c r="L660" s="9"/>
      <c r="M660" s="52"/>
      <c r="N660" s="9"/>
      <c r="O660" s="9"/>
      <c r="P660" s="52"/>
      <c r="Q660" s="9"/>
      <c r="R660" s="9"/>
      <c r="S660" s="52"/>
      <c r="T660" s="9"/>
      <c r="U660" s="9"/>
      <c r="V660" s="52"/>
      <c r="W660" s="9"/>
      <c r="X660" s="9"/>
      <c r="Y660" s="52"/>
      <c r="Z660" s="9"/>
      <c r="AA660" s="9"/>
      <c r="AB660" s="52"/>
      <c r="AC660" s="9"/>
      <c r="AD660" s="9"/>
      <c r="AE660" s="52"/>
      <c r="AF660" s="9"/>
      <c r="AG660" s="9"/>
      <c r="AH660" s="52"/>
      <c r="AI660" s="9"/>
      <c r="AJ660" s="9"/>
      <c r="AK660" s="52"/>
      <c r="AL660" s="9"/>
      <c r="AM660" s="9"/>
      <c r="AN660" s="52"/>
    </row>
    <row r="661" spans="1:40" ht="12.75" x14ac:dyDescent="0.35">
      <c r="A661" s="9"/>
      <c r="B661" s="9"/>
      <c r="C661" s="9"/>
      <c r="D661" s="9"/>
      <c r="E661" s="9"/>
      <c r="F661" s="9"/>
      <c r="G661" s="52"/>
      <c r="H661" s="9"/>
      <c r="I661" s="9"/>
      <c r="J661" s="52"/>
      <c r="K661" s="9"/>
      <c r="L661" s="9"/>
      <c r="M661" s="52"/>
      <c r="N661" s="9"/>
      <c r="O661" s="9"/>
      <c r="P661" s="52"/>
      <c r="Q661" s="9"/>
      <c r="R661" s="9"/>
      <c r="S661" s="52"/>
      <c r="T661" s="9"/>
      <c r="U661" s="9"/>
      <c r="V661" s="52"/>
      <c r="W661" s="9"/>
      <c r="X661" s="9"/>
      <c r="Y661" s="52"/>
      <c r="Z661" s="9"/>
      <c r="AA661" s="9"/>
      <c r="AB661" s="52"/>
      <c r="AC661" s="9"/>
      <c r="AD661" s="9"/>
      <c r="AE661" s="52"/>
      <c r="AF661" s="9"/>
      <c r="AG661" s="9"/>
      <c r="AH661" s="52"/>
      <c r="AI661" s="9"/>
      <c r="AJ661" s="9"/>
      <c r="AK661" s="52"/>
      <c r="AL661" s="9"/>
      <c r="AM661" s="9"/>
      <c r="AN661" s="52"/>
    </row>
    <row r="662" spans="1:40" ht="12.75" x14ac:dyDescent="0.35">
      <c r="A662" s="9"/>
      <c r="B662" s="9"/>
      <c r="C662" s="9"/>
      <c r="D662" s="9"/>
      <c r="E662" s="9"/>
      <c r="F662" s="9"/>
      <c r="G662" s="52"/>
      <c r="H662" s="9"/>
      <c r="I662" s="9"/>
      <c r="J662" s="52"/>
      <c r="K662" s="9"/>
      <c r="L662" s="9"/>
      <c r="M662" s="52"/>
      <c r="N662" s="9"/>
      <c r="O662" s="9"/>
      <c r="P662" s="52"/>
      <c r="Q662" s="9"/>
      <c r="R662" s="9"/>
      <c r="S662" s="52"/>
      <c r="T662" s="9"/>
      <c r="U662" s="9"/>
      <c r="V662" s="52"/>
      <c r="W662" s="9"/>
      <c r="X662" s="9"/>
      <c r="Y662" s="52"/>
      <c r="Z662" s="9"/>
      <c r="AA662" s="9"/>
      <c r="AB662" s="52"/>
      <c r="AC662" s="9"/>
      <c r="AD662" s="9"/>
      <c r="AE662" s="52"/>
      <c r="AF662" s="9"/>
      <c r="AG662" s="9"/>
      <c r="AH662" s="52"/>
      <c r="AI662" s="9"/>
      <c r="AJ662" s="9"/>
      <c r="AK662" s="52"/>
      <c r="AL662" s="9"/>
      <c r="AM662" s="9"/>
      <c r="AN662" s="52"/>
    </row>
    <row r="663" spans="1:40" ht="12.75" x14ac:dyDescent="0.35">
      <c r="A663" s="9"/>
      <c r="B663" s="9"/>
      <c r="C663" s="9"/>
      <c r="D663" s="9"/>
      <c r="E663" s="9"/>
      <c r="F663" s="9"/>
      <c r="G663" s="52"/>
      <c r="H663" s="9"/>
      <c r="I663" s="9"/>
      <c r="J663" s="52"/>
      <c r="K663" s="9"/>
      <c r="L663" s="9"/>
      <c r="M663" s="52"/>
      <c r="N663" s="9"/>
      <c r="O663" s="9"/>
      <c r="P663" s="52"/>
      <c r="Q663" s="9"/>
      <c r="R663" s="9"/>
      <c r="S663" s="52"/>
      <c r="T663" s="9"/>
      <c r="U663" s="9"/>
      <c r="V663" s="52"/>
      <c r="W663" s="9"/>
      <c r="X663" s="9"/>
      <c r="Y663" s="52"/>
      <c r="Z663" s="9"/>
      <c r="AA663" s="9"/>
      <c r="AB663" s="52"/>
      <c r="AC663" s="9"/>
      <c r="AD663" s="9"/>
      <c r="AE663" s="52"/>
      <c r="AF663" s="9"/>
      <c r="AG663" s="9"/>
      <c r="AH663" s="52"/>
      <c r="AI663" s="9"/>
      <c r="AJ663" s="9"/>
      <c r="AK663" s="52"/>
      <c r="AL663" s="9"/>
      <c r="AM663" s="9"/>
      <c r="AN663" s="52"/>
    </row>
    <row r="664" spans="1:40" ht="12.75" x14ac:dyDescent="0.35">
      <c r="A664" s="9"/>
      <c r="B664" s="9"/>
      <c r="C664" s="9"/>
      <c r="D664" s="9"/>
      <c r="E664" s="9"/>
      <c r="F664" s="9"/>
      <c r="G664" s="52"/>
      <c r="H664" s="9"/>
      <c r="I664" s="9"/>
      <c r="J664" s="52"/>
      <c r="K664" s="9"/>
      <c r="L664" s="9"/>
      <c r="M664" s="52"/>
      <c r="N664" s="9"/>
      <c r="O664" s="9"/>
      <c r="P664" s="52"/>
      <c r="Q664" s="9"/>
      <c r="R664" s="9"/>
      <c r="S664" s="52"/>
      <c r="T664" s="9"/>
      <c r="U664" s="9"/>
      <c r="V664" s="52"/>
      <c r="W664" s="9"/>
      <c r="X664" s="9"/>
      <c r="Y664" s="52"/>
      <c r="Z664" s="9"/>
      <c r="AA664" s="9"/>
      <c r="AB664" s="52"/>
      <c r="AC664" s="9"/>
      <c r="AD664" s="9"/>
      <c r="AE664" s="52"/>
      <c r="AF664" s="9"/>
      <c r="AG664" s="9"/>
      <c r="AH664" s="52"/>
      <c r="AI664" s="9"/>
      <c r="AJ664" s="9"/>
      <c r="AK664" s="52"/>
      <c r="AL664" s="9"/>
      <c r="AM664" s="9"/>
      <c r="AN664" s="52"/>
    </row>
    <row r="665" spans="1:40" ht="12.75" x14ac:dyDescent="0.35">
      <c r="A665" s="9"/>
      <c r="B665" s="9"/>
      <c r="C665" s="9"/>
      <c r="D665" s="9"/>
      <c r="E665" s="9"/>
      <c r="F665" s="9"/>
      <c r="G665" s="52"/>
      <c r="H665" s="9"/>
      <c r="I665" s="9"/>
      <c r="J665" s="52"/>
      <c r="K665" s="9"/>
      <c r="L665" s="9"/>
      <c r="M665" s="52"/>
      <c r="N665" s="9"/>
      <c r="O665" s="9"/>
      <c r="P665" s="52"/>
      <c r="Q665" s="9"/>
      <c r="R665" s="9"/>
      <c r="S665" s="52"/>
      <c r="T665" s="9"/>
      <c r="U665" s="9"/>
      <c r="V665" s="52"/>
      <c r="W665" s="9"/>
      <c r="X665" s="9"/>
      <c r="Y665" s="52"/>
      <c r="Z665" s="9"/>
      <c r="AA665" s="9"/>
      <c r="AB665" s="52"/>
      <c r="AC665" s="9"/>
      <c r="AD665" s="9"/>
      <c r="AE665" s="52"/>
      <c r="AF665" s="9"/>
      <c r="AG665" s="9"/>
      <c r="AH665" s="52"/>
      <c r="AI665" s="9"/>
      <c r="AJ665" s="9"/>
      <c r="AK665" s="52"/>
      <c r="AL665" s="9"/>
      <c r="AM665" s="9"/>
      <c r="AN665" s="52"/>
    </row>
    <row r="666" spans="1:40" ht="12.75" x14ac:dyDescent="0.35">
      <c r="A666" s="9"/>
      <c r="B666" s="9"/>
      <c r="C666" s="9"/>
      <c r="D666" s="9"/>
      <c r="E666" s="9"/>
      <c r="F666" s="9"/>
      <c r="G666" s="52"/>
      <c r="H666" s="9"/>
      <c r="I666" s="9"/>
      <c r="J666" s="52"/>
      <c r="K666" s="9"/>
      <c r="L666" s="9"/>
      <c r="M666" s="52"/>
      <c r="N666" s="9"/>
      <c r="O666" s="9"/>
      <c r="P666" s="52"/>
      <c r="Q666" s="9"/>
      <c r="R666" s="9"/>
      <c r="S666" s="52"/>
      <c r="T666" s="9"/>
      <c r="U666" s="9"/>
      <c r="V666" s="52"/>
      <c r="W666" s="9"/>
      <c r="X666" s="9"/>
      <c r="Y666" s="52"/>
      <c r="Z666" s="9"/>
      <c r="AA666" s="9"/>
      <c r="AB666" s="52"/>
      <c r="AC666" s="9"/>
      <c r="AD666" s="9"/>
      <c r="AE666" s="52"/>
      <c r="AF666" s="9"/>
      <c r="AG666" s="9"/>
      <c r="AH666" s="52"/>
      <c r="AI666" s="9"/>
      <c r="AJ666" s="9"/>
      <c r="AK666" s="52"/>
      <c r="AL666" s="9"/>
      <c r="AM666" s="9"/>
      <c r="AN666" s="52"/>
    </row>
    <row r="667" spans="1:40" ht="12.75" x14ac:dyDescent="0.35">
      <c r="A667" s="9"/>
      <c r="B667" s="9"/>
      <c r="C667" s="9"/>
      <c r="D667" s="9"/>
      <c r="E667" s="9"/>
      <c r="F667" s="9"/>
      <c r="G667" s="52"/>
      <c r="H667" s="9"/>
      <c r="I667" s="9"/>
      <c r="J667" s="52"/>
      <c r="K667" s="9"/>
      <c r="L667" s="9"/>
      <c r="M667" s="52"/>
      <c r="N667" s="9"/>
      <c r="O667" s="9"/>
      <c r="P667" s="52"/>
      <c r="Q667" s="9"/>
      <c r="R667" s="9"/>
      <c r="S667" s="52"/>
      <c r="T667" s="9"/>
      <c r="U667" s="9"/>
      <c r="V667" s="52"/>
      <c r="W667" s="9"/>
      <c r="X667" s="9"/>
      <c r="Y667" s="52"/>
      <c r="Z667" s="9"/>
      <c r="AA667" s="9"/>
      <c r="AB667" s="52"/>
      <c r="AC667" s="9"/>
      <c r="AD667" s="9"/>
      <c r="AE667" s="52"/>
      <c r="AF667" s="9"/>
      <c r="AG667" s="9"/>
      <c r="AH667" s="52"/>
      <c r="AI667" s="9"/>
      <c r="AJ667" s="9"/>
      <c r="AK667" s="52"/>
      <c r="AL667" s="9"/>
      <c r="AM667" s="9"/>
      <c r="AN667" s="52"/>
    </row>
    <row r="668" spans="1:40" ht="12.75" x14ac:dyDescent="0.35">
      <c r="A668" s="9"/>
      <c r="B668" s="9"/>
      <c r="C668" s="9"/>
      <c r="D668" s="9"/>
      <c r="E668" s="9"/>
      <c r="F668" s="9"/>
      <c r="G668" s="52"/>
      <c r="H668" s="9"/>
      <c r="I668" s="9"/>
      <c r="J668" s="52"/>
      <c r="K668" s="9"/>
      <c r="L668" s="9"/>
      <c r="M668" s="52"/>
      <c r="N668" s="9"/>
      <c r="O668" s="9"/>
      <c r="P668" s="52"/>
      <c r="Q668" s="9"/>
      <c r="R668" s="9"/>
      <c r="S668" s="52"/>
      <c r="T668" s="9"/>
      <c r="U668" s="9"/>
      <c r="V668" s="52"/>
      <c r="W668" s="9"/>
      <c r="X668" s="9"/>
      <c r="Y668" s="52"/>
      <c r="Z668" s="9"/>
      <c r="AA668" s="9"/>
      <c r="AB668" s="52"/>
      <c r="AC668" s="9"/>
      <c r="AD668" s="9"/>
      <c r="AE668" s="52"/>
      <c r="AF668" s="9"/>
      <c r="AG668" s="9"/>
      <c r="AH668" s="52"/>
      <c r="AI668" s="9"/>
      <c r="AJ668" s="9"/>
      <c r="AK668" s="52"/>
      <c r="AL668" s="9"/>
      <c r="AM668" s="9"/>
      <c r="AN668" s="52"/>
    </row>
    <row r="669" spans="1:40" ht="12.75" x14ac:dyDescent="0.35">
      <c r="A669" s="9"/>
      <c r="B669" s="9"/>
      <c r="C669" s="9"/>
      <c r="D669" s="9"/>
      <c r="E669" s="9"/>
      <c r="F669" s="9"/>
      <c r="G669" s="52"/>
      <c r="H669" s="9"/>
      <c r="I669" s="9"/>
      <c r="J669" s="52"/>
      <c r="K669" s="9"/>
      <c r="L669" s="9"/>
      <c r="M669" s="52"/>
      <c r="N669" s="9"/>
      <c r="O669" s="9"/>
      <c r="P669" s="52"/>
      <c r="Q669" s="9"/>
      <c r="R669" s="9"/>
      <c r="S669" s="52"/>
      <c r="T669" s="9"/>
      <c r="U669" s="9"/>
      <c r="V669" s="52"/>
      <c r="W669" s="9"/>
      <c r="X669" s="9"/>
      <c r="Y669" s="52"/>
      <c r="Z669" s="9"/>
      <c r="AA669" s="9"/>
      <c r="AB669" s="52"/>
      <c r="AC669" s="9"/>
      <c r="AD669" s="9"/>
      <c r="AE669" s="52"/>
      <c r="AF669" s="9"/>
      <c r="AG669" s="9"/>
      <c r="AH669" s="52"/>
      <c r="AI669" s="9"/>
      <c r="AJ669" s="9"/>
      <c r="AK669" s="52"/>
      <c r="AL669" s="9"/>
      <c r="AM669" s="9"/>
      <c r="AN669" s="52"/>
    </row>
    <row r="670" spans="1:40" ht="12.75" x14ac:dyDescent="0.35">
      <c r="A670" s="9"/>
      <c r="B670" s="9"/>
      <c r="C670" s="9"/>
      <c r="D670" s="9"/>
      <c r="E670" s="9"/>
      <c r="F670" s="9"/>
      <c r="G670" s="52"/>
      <c r="H670" s="9"/>
      <c r="I670" s="9"/>
      <c r="J670" s="52"/>
      <c r="K670" s="9"/>
      <c r="L670" s="9"/>
      <c r="M670" s="52"/>
      <c r="N670" s="9"/>
      <c r="O670" s="9"/>
      <c r="P670" s="52"/>
      <c r="Q670" s="9"/>
      <c r="R670" s="9"/>
      <c r="S670" s="52"/>
      <c r="T670" s="9"/>
      <c r="U670" s="9"/>
      <c r="V670" s="52"/>
      <c r="W670" s="9"/>
      <c r="X670" s="9"/>
      <c r="Y670" s="52"/>
      <c r="Z670" s="9"/>
      <c r="AA670" s="9"/>
      <c r="AB670" s="52"/>
      <c r="AC670" s="9"/>
      <c r="AD670" s="9"/>
      <c r="AE670" s="52"/>
      <c r="AF670" s="9"/>
      <c r="AG670" s="9"/>
      <c r="AH670" s="52"/>
      <c r="AI670" s="9"/>
      <c r="AJ670" s="9"/>
      <c r="AK670" s="52"/>
      <c r="AL670" s="9"/>
      <c r="AM670" s="9"/>
      <c r="AN670" s="52"/>
    </row>
    <row r="671" spans="1:40" ht="12.75" x14ac:dyDescent="0.35">
      <c r="A671" s="9"/>
      <c r="B671" s="9"/>
      <c r="C671" s="9"/>
      <c r="D671" s="9"/>
      <c r="E671" s="9"/>
      <c r="F671" s="9"/>
      <c r="G671" s="52"/>
      <c r="H671" s="9"/>
      <c r="I671" s="9"/>
      <c r="J671" s="52"/>
      <c r="K671" s="9"/>
      <c r="L671" s="9"/>
      <c r="M671" s="52"/>
      <c r="N671" s="9"/>
      <c r="O671" s="9"/>
      <c r="P671" s="52"/>
      <c r="Q671" s="9"/>
      <c r="R671" s="9"/>
      <c r="S671" s="52"/>
      <c r="T671" s="9"/>
      <c r="U671" s="9"/>
      <c r="V671" s="52"/>
      <c r="W671" s="9"/>
      <c r="X671" s="9"/>
      <c r="Y671" s="52"/>
      <c r="Z671" s="9"/>
      <c r="AA671" s="9"/>
      <c r="AB671" s="52"/>
      <c r="AC671" s="9"/>
      <c r="AD671" s="9"/>
      <c r="AE671" s="52"/>
      <c r="AF671" s="9"/>
      <c r="AG671" s="9"/>
      <c r="AH671" s="52"/>
      <c r="AI671" s="9"/>
      <c r="AJ671" s="9"/>
      <c r="AK671" s="52"/>
      <c r="AL671" s="9"/>
      <c r="AM671" s="9"/>
      <c r="AN671" s="52"/>
    </row>
    <row r="672" spans="1:40" ht="12.75" x14ac:dyDescent="0.35">
      <c r="A672" s="9"/>
      <c r="B672" s="9"/>
      <c r="C672" s="9"/>
      <c r="D672" s="9"/>
      <c r="E672" s="9"/>
      <c r="F672" s="9"/>
      <c r="G672" s="52"/>
      <c r="H672" s="9"/>
      <c r="I672" s="9"/>
      <c r="J672" s="52"/>
      <c r="K672" s="9"/>
      <c r="L672" s="9"/>
      <c r="M672" s="52"/>
      <c r="N672" s="9"/>
      <c r="O672" s="9"/>
      <c r="P672" s="52"/>
      <c r="Q672" s="9"/>
      <c r="R672" s="9"/>
      <c r="S672" s="52"/>
      <c r="T672" s="9"/>
      <c r="U672" s="9"/>
      <c r="V672" s="52"/>
      <c r="W672" s="9"/>
      <c r="X672" s="9"/>
      <c r="Y672" s="52"/>
      <c r="Z672" s="9"/>
      <c r="AA672" s="9"/>
      <c r="AB672" s="52"/>
      <c r="AC672" s="9"/>
      <c r="AD672" s="9"/>
      <c r="AE672" s="52"/>
      <c r="AF672" s="9"/>
      <c r="AG672" s="9"/>
      <c r="AH672" s="52"/>
      <c r="AI672" s="9"/>
      <c r="AJ672" s="9"/>
      <c r="AK672" s="52"/>
      <c r="AL672" s="9"/>
      <c r="AM672" s="9"/>
      <c r="AN672" s="52"/>
    </row>
    <row r="673" spans="1:40" ht="12.75" x14ac:dyDescent="0.35">
      <c r="A673" s="9"/>
      <c r="B673" s="9"/>
      <c r="C673" s="9"/>
      <c r="D673" s="9"/>
      <c r="E673" s="9"/>
      <c r="F673" s="9"/>
      <c r="G673" s="52"/>
      <c r="H673" s="9"/>
      <c r="I673" s="9"/>
      <c r="J673" s="52"/>
      <c r="K673" s="9"/>
      <c r="L673" s="9"/>
      <c r="M673" s="52"/>
      <c r="N673" s="9"/>
      <c r="O673" s="9"/>
      <c r="P673" s="52"/>
      <c r="Q673" s="9"/>
      <c r="R673" s="9"/>
      <c r="S673" s="52"/>
      <c r="T673" s="9"/>
      <c r="U673" s="9"/>
      <c r="V673" s="52"/>
      <c r="W673" s="9"/>
      <c r="X673" s="9"/>
      <c r="Y673" s="52"/>
      <c r="Z673" s="9"/>
      <c r="AA673" s="9"/>
      <c r="AB673" s="52"/>
      <c r="AC673" s="9"/>
      <c r="AD673" s="9"/>
      <c r="AE673" s="52"/>
      <c r="AF673" s="9"/>
      <c r="AG673" s="9"/>
      <c r="AH673" s="52"/>
      <c r="AI673" s="9"/>
      <c r="AJ673" s="9"/>
      <c r="AK673" s="52"/>
      <c r="AL673" s="9"/>
      <c r="AM673" s="9"/>
      <c r="AN673" s="52"/>
    </row>
    <row r="674" spans="1:40" ht="12.75" x14ac:dyDescent="0.35">
      <c r="A674" s="9"/>
      <c r="B674" s="9"/>
      <c r="C674" s="9"/>
      <c r="D674" s="9"/>
      <c r="E674" s="9"/>
      <c r="F674" s="9"/>
      <c r="G674" s="52"/>
      <c r="H674" s="9"/>
      <c r="I674" s="9"/>
      <c r="J674" s="52"/>
      <c r="K674" s="9"/>
      <c r="L674" s="9"/>
      <c r="M674" s="52"/>
      <c r="N674" s="9"/>
      <c r="O674" s="9"/>
      <c r="P674" s="52"/>
      <c r="Q674" s="9"/>
      <c r="R674" s="9"/>
      <c r="S674" s="52"/>
      <c r="T674" s="9"/>
      <c r="U674" s="9"/>
      <c r="V674" s="52"/>
      <c r="W674" s="9"/>
      <c r="X674" s="9"/>
      <c r="Y674" s="52"/>
      <c r="Z674" s="9"/>
      <c r="AA674" s="9"/>
      <c r="AB674" s="52"/>
      <c r="AC674" s="9"/>
      <c r="AD674" s="9"/>
      <c r="AE674" s="52"/>
      <c r="AF674" s="9"/>
      <c r="AG674" s="9"/>
      <c r="AH674" s="52"/>
      <c r="AI674" s="9"/>
      <c r="AJ674" s="9"/>
      <c r="AK674" s="52"/>
      <c r="AL674" s="9"/>
      <c r="AM674" s="9"/>
      <c r="AN674" s="52"/>
    </row>
    <row r="675" spans="1:40" ht="12.75" x14ac:dyDescent="0.35">
      <c r="A675" s="9"/>
      <c r="B675" s="9"/>
      <c r="C675" s="9"/>
      <c r="D675" s="9"/>
      <c r="E675" s="9"/>
      <c r="F675" s="9"/>
      <c r="G675" s="52"/>
      <c r="H675" s="9"/>
      <c r="I675" s="9"/>
      <c r="J675" s="52"/>
      <c r="K675" s="9"/>
      <c r="L675" s="9"/>
      <c r="M675" s="52"/>
      <c r="N675" s="9"/>
      <c r="O675" s="9"/>
      <c r="P675" s="52"/>
      <c r="Q675" s="9"/>
      <c r="R675" s="9"/>
      <c r="S675" s="52"/>
      <c r="T675" s="9"/>
      <c r="U675" s="9"/>
      <c r="V675" s="52"/>
      <c r="W675" s="9"/>
      <c r="X675" s="9"/>
      <c r="Y675" s="52"/>
      <c r="Z675" s="9"/>
      <c r="AA675" s="9"/>
      <c r="AB675" s="52"/>
      <c r="AC675" s="9"/>
      <c r="AD675" s="9"/>
      <c r="AE675" s="52"/>
      <c r="AF675" s="9"/>
      <c r="AG675" s="9"/>
      <c r="AH675" s="52"/>
      <c r="AI675" s="9"/>
      <c r="AJ675" s="9"/>
      <c r="AK675" s="52"/>
      <c r="AL675" s="9"/>
      <c r="AM675" s="9"/>
      <c r="AN675" s="52"/>
    </row>
    <row r="676" spans="1:40" ht="12.75" x14ac:dyDescent="0.35">
      <c r="A676" s="9"/>
      <c r="B676" s="9"/>
      <c r="C676" s="9"/>
      <c r="D676" s="9"/>
      <c r="E676" s="9"/>
      <c r="F676" s="9"/>
      <c r="G676" s="52"/>
      <c r="H676" s="9"/>
      <c r="I676" s="9"/>
      <c r="J676" s="52"/>
      <c r="K676" s="9"/>
      <c r="L676" s="9"/>
      <c r="M676" s="52"/>
      <c r="N676" s="9"/>
      <c r="O676" s="9"/>
      <c r="P676" s="52"/>
      <c r="Q676" s="9"/>
      <c r="R676" s="9"/>
      <c r="S676" s="52"/>
      <c r="T676" s="9"/>
      <c r="U676" s="9"/>
      <c r="V676" s="52"/>
      <c r="W676" s="9"/>
      <c r="X676" s="9"/>
      <c r="Y676" s="52"/>
      <c r="Z676" s="9"/>
      <c r="AA676" s="9"/>
      <c r="AB676" s="52"/>
      <c r="AC676" s="9"/>
      <c r="AD676" s="9"/>
      <c r="AE676" s="52"/>
      <c r="AF676" s="9"/>
      <c r="AG676" s="9"/>
      <c r="AH676" s="52"/>
      <c r="AI676" s="9"/>
      <c r="AJ676" s="9"/>
      <c r="AK676" s="52"/>
      <c r="AL676" s="9"/>
      <c r="AM676" s="9"/>
      <c r="AN676" s="52"/>
    </row>
    <row r="677" spans="1:40" ht="12.75" x14ac:dyDescent="0.35">
      <c r="A677" s="9"/>
      <c r="B677" s="9"/>
      <c r="C677" s="9"/>
      <c r="D677" s="9"/>
      <c r="E677" s="9"/>
      <c r="F677" s="9"/>
      <c r="G677" s="52"/>
      <c r="H677" s="9"/>
      <c r="I677" s="9"/>
      <c r="J677" s="52"/>
      <c r="K677" s="9"/>
      <c r="L677" s="9"/>
      <c r="M677" s="52"/>
      <c r="N677" s="9"/>
      <c r="O677" s="9"/>
      <c r="P677" s="52"/>
      <c r="Q677" s="9"/>
      <c r="R677" s="9"/>
      <c r="S677" s="52"/>
      <c r="T677" s="9"/>
      <c r="U677" s="9"/>
      <c r="V677" s="52"/>
      <c r="W677" s="9"/>
      <c r="X677" s="9"/>
      <c r="Y677" s="52"/>
      <c r="Z677" s="9"/>
      <c r="AA677" s="9"/>
      <c r="AB677" s="52"/>
      <c r="AC677" s="9"/>
      <c r="AD677" s="9"/>
      <c r="AE677" s="52"/>
      <c r="AF677" s="9"/>
      <c r="AG677" s="9"/>
      <c r="AH677" s="52"/>
      <c r="AI677" s="9"/>
      <c r="AJ677" s="9"/>
      <c r="AK677" s="52"/>
      <c r="AL677" s="9"/>
      <c r="AM677" s="9"/>
      <c r="AN677" s="52"/>
    </row>
    <row r="678" spans="1:40" ht="12.75" x14ac:dyDescent="0.35">
      <c r="A678" s="9"/>
      <c r="B678" s="9"/>
      <c r="C678" s="9"/>
      <c r="D678" s="9"/>
      <c r="E678" s="9"/>
      <c r="F678" s="9"/>
      <c r="G678" s="52"/>
      <c r="H678" s="9"/>
      <c r="I678" s="9"/>
      <c r="J678" s="52"/>
      <c r="K678" s="9"/>
      <c r="L678" s="9"/>
      <c r="M678" s="52"/>
      <c r="N678" s="9"/>
      <c r="O678" s="9"/>
      <c r="P678" s="52"/>
      <c r="Q678" s="9"/>
      <c r="R678" s="9"/>
      <c r="S678" s="52"/>
      <c r="T678" s="9"/>
      <c r="U678" s="9"/>
      <c r="V678" s="52"/>
      <c r="W678" s="9"/>
      <c r="X678" s="9"/>
      <c r="Y678" s="52"/>
      <c r="Z678" s="9"/>
      <c r="AA678" s="9"/>
      <c r="AB678" s="52"/>
      <c r="AC678" s="9"/>
      <c r="AD678" s="9"/>
      <c r="AE678" s="52"/>
      <c r="AF678" s="9"/>
      <c r="AG678" s="9"/>
      <c r="AH678" s="52"/>
      <c r="AI678" s="9"/>
      <c r="AJ678" s="9"/>
      <c r="AK678" s="52"/>
      <c r="AL678" s="9"/>
      <c r="AM678" s="9"/>
      <c r="AN678" s="52"/>
    </row>
    <row r="679" spans="1:40" ht="12.75" x14ac:dyDescent="0.35">
      <c r="A679" s="9"/>
      <c r="B679" s="9"/>
      <c r="C679" s="9"/>
      <c r="D679" s="9"/>
      <c r="E679" s="9"/>
      <c r="F679" s="9"/>
      <c r="G679" s="52"/>
      <c r="H679" s="9"/>
      <c r="I679" s="9"/>
      <c r="J679" s="52"/>
      <c r="K679" s="9"/>
      <c r="L679" s="9"/>
      <c r="M679" s="52"/>
      <c r="N679" s="9"/>
      <c r="O679" s="9"/>
      <c r="P679" s="52"/>
      <c r="Q679" s="9"/>
      <c r="R679" s="9"/>
      <c r="S679" s="52"/>
      <c r="T679" s="9"/>
      <c r="U679" s="9"/>
      <c r="V679" s="52"/>
      <c r="W679" s="9"/>
      <c r="X679" s="9"/>
      <c r="Y679" s="52"/>
      <c r="Z679" s="9"/>
      <c r="AA679" s="9"/>
      <c r="AB679" s="52"/>
      <c r="AC679" s="9"/>
      <c r="AD679" s="9"/>
      <c r="AE679" s="52"/>
      <c r="AF679" s="9"/>
      <c r="AG679" s="9"/>
      <c r="AH679" s="52"/>
      <c r="AI679" s="9"/>
      <c r="AJ679" s="9"/>
      <c r="AK679" s="52"/>
      <c r="AL679" s="9"/>
      <c r="AM679" s="9"/>
      <c r="AN679" s="52"/>
    </row>
    <row r="680" spans="1:40" ht="12.75" x14ac:dyDescent="0.35">
      <c r="A680" s="9"/>
      <c r="B680" s="9"/>
      <c r="C680" s="9"/>
      <c r="D680" s="9"/>
      <c r="E680" s="9"/>
      <c r="F680" s="9"/>
      <c r="G680" s="52"/>
      <c r="H680" s="9"/>
      <c r="I680" s="9"/>
      <c r="J680" s="52"/>
      <c r="K680" s="9"/>
      <c r="L680" s="9"/>
      <c r="M680" s="52"/>
      <c r="N680" s="9"/>
      <c r="O680" s="9"/>
      <c r="P680" s="52"/>
      <c r="Q680" s="9"/>
      <c r="R680" s="9"/>
      <c r="S680" s="52"/>
      <c r="T680" s="9"/>
      <c r="U680" s="9"/>
      <c r="V680" s="52"/>
      <c r="W680" s="9"/>
      <c r="X680" s="9"/>
      <c r="Y680" s="52"/>
      <c r="Z680" s="9"/>
      <c r="AA680" s="9"/>
      <c r="AB680" s="52"/>
      <c r="AC680" s="9"/>
      <c r="AD680" s="9"/>
      <c r="AE680" s="52"/>
      <c r="AF680" s="9"/>
      <c r="AG680" s="9"/>
      <c r="AH680" s="52"/>
      <c r="AI680" s="9"/>
      <c r="AJ680" s="9"/>
      <c r="AK680" s="52"/>
      <c r="AL680" s="9"/>
      <c r="AM680" s="9"/>
      <c r="AN680" s="52"/>
    </row>
    <row r="681" spans="1:40" ht="12.75" x14ac:dyDescent="0.35">
      <c r="A681" s="9"/>
      <c r="B681" s="9"/>
      <c r="C681" s="9"/>
      <c r="D681" s="9"/>
      <c r="E681" s="9"/>
      <c r="F681" s="9"/>
      <c r="G681" s="52"/>
      <c r="H681" s="9"/>
      <c r="I681" s="9"/>
      <c r="J681" s="52"/>
      <c r="K681" s="9"/>
      <c r="L681" s="9"/>
      <c r="M681" s="52"/>
      <c r="N681" s="9"/>
      <c r="O681" s="9"/>
      <c r="P681" s="52"/>
      <c r="Q681" s="9"/>
      <c r="R681" s="9"/>
      <c r="S681" s="52"/>
      <c r="T681" s="9"/>
      <c r="U681" s="9"/>
      <c r="V681" s="52"/>
      <c r="W681" s="9"/>
      <c r="X681" s="9"/>
      <c r="Y681" s="52"/>
      <c r="Z681" s="9"/>
      <c r="AA681" s="9"/>
      <c r="AB681" s="52"/>
      <c r="AC681" s="9"/>
      <c r="AD681" s="9"/>
      <c r="AE681" s="52"/>
      <c r="AF681" s="9"/>
      <c r="AG681" s="9"/>
      <c r="AH681" s="52"/>
      <c r="AI681" s="9"/>
      <c r="AJ681" s="9"/>
      <c r="AK681" s="52"/>
      <c r="AL681" s="9"/>
      <c r="AM681" s="9"/>
      <c r="AN681" s="52"/>
    </row>
    <row r="682" spans="1:40" ht="12.75" x14ac:dyDescent="0.35">
      <c r="A682" s="9"/>
      <c r="B682" s="9"/>
      <c r="C682" s="9"/>
      <c r="D682" s="9"/>
      <c r="E682" s="9"/>
      <c r="F682" s="9"/>
      <c r="G682" s="52"/>
      <c r="H682" s="9"/>
      <c r="I682" s="9"/>
      <c r="J682" s="52"/>
      <c r="K682" s="9"/>
      <c r="L682" s="9"/>
      <c r="M682" s="52"/>
      <c r="N682" s="9"/>
      <c r="O682" s="9"/>
      <c r="P682" s="52"/>
      <c r="Q682" s="9"/>
      <c r="R682" s="9"/>
      <c r="S682" s="52"/>
      <c r="T682" s="9"/>
      <c r="U682" s="9"/>
      <c r="V682" s="52"/>
      <c r="W682" s="9"/>
      <c r="X682" s="9"/>
      <c r="Y682" s="52"/>
      <c r="Z682" s="9"/>
      <c r="AA682" s="9"/>
      <c r="AB682" s="52"/>
      <c r="AC682" s="9"/>
      <c r="AD682" s="9"/>
      <c r="AE682" s="52"/>
      <c r="AF682" s="9"/>
      <c r="AG682" s="9"/>
      <c r="AH682" s="52"/>
      <c r="AI682" s="9"/>
      <c r="AJ682" s="9"/>
      <c r="AK682" s="52"/>
      <c r="AL682" s="9"/>
      <c r="AM682" s="9"/>
      <c r="AN682" s="52"/>
    </row>
    <row r="683" spans="1:40" ht="12.75" x14ac:dyDescent="0.35">
      <c r="A683" s="9"/>
      <c r="B683" s="9"/>
      <c r="C683" s="9"/>
      <c r="D683" s="9"/>
      <c r="E683" s="9"/>
      <c r="F683" s="9"/>
      <c r="G683" s="52"/>
      <c r="H683" s="9"/>
      <c r="I683" s="9"/>
      <c r="J683" s="52"/>
      <c r="K683" s="9"/>
      <c r="L683" s="9"/>
      <c r="M683" s="52"/>
      <c r="N683" s="9"/>
      <c r="O683" s="9"/>
      <c r="P683" s="52"/>
      <c r="Q683" s="9"/>
      <c r="R683" s="9"/>
      <c r="S683" s="52"/>
      <c r="T683" s="9"/>
      <c r="U683" s="9"/>
      <c r="V683" s="52"/>
      <c r="W683" s="9"/>
      <c r="X683" s="9"/>
      <c r="Y683" s="52"/>
      <c r="Z683" s="9"/>
      <c r="AA683" s="9"/>
      <c r="AB683" s="52"/>
      <c r="AC683" s="9"/>
      <c r="AD683" s="9"/>
      <c r="AE683" s="52"/>
      <c r="AF683" s="9"/>
      <c r="AG683" s="9"/>
      <c r="AH683" s="52"/>
      <c r="AI683" s="9"/>
      <c r="AJ683" s="9"/>
      <c r="AK683" s="52"/>
      <c r="AL683" s="9"/>
      <c r="AM683" s="9"/>
      <c r="AN683" s="52"/>
    </row>
    <row r="684" spans="1:40" ht="12.75" x14ac:dyDescent="0.35">
      <c r="A684" s="9"/>
      <c r="B684" s="9"/>
      <c r="C684" s="9"/>
      <c r="D684" s="9"/>
      <c r="E684" s="9"/>
      <c r="F684" s="9"/>
      <c r="G684" s="52"/>
      <c r="H684" s="9"/>
      <c r="I684" s="9"/>
      <c r="J684" s="52"/>
      <c r="K684" s="9"/>
      <c r="L684" s="9"/>
      <c r="M684" s="52"/>
      <c r="N684" s="9"/>
      <c r="O684" s="9"/>
      <c r="P684" s="52"/>
      <c r="Q684" s="9"/>
      <c r="R684" s="9"/>
      <c r="S684" s="52"/>
      <c r="T684" s="9"/>
      <c r="U684" s="9"/>
      <c r="V684" s="52"/>
      <c r="W684" s="9"/>
      <c r="X684" s="9"/>
      <c r="Y684" s="52"/>
      <c r="Z684" s="9"/>
      <c r="AA684" s="9"/>
      <c r="AB684" s="52"/>
      <c r="AC684" s="9"/>
      <c r="AD684" s="9"/>
      <c r="AE684" s="52"/>
      <c r="AF684" s="9"/>
      <c r="AG684" s="9"/>
      <c r="AH684" s="52"/>
      <c r="AI684" s="9"/>
      <c r="AJ684" s="9"/>
      <c r="AK684" s="52"/>
      <c r="AL684" s="9"/>
      <c r="AM684" s="9"/>
      <c r="AN684" s="52"/>
    </row>
    <row r="685" spans="1:40" ht="12.75" x14ac:dyDescent="0.35">
      <c r="A685" s="9"/>
      <c r="B685" s="9"/>
      <c r="C685" s="9"/>
      <c r="D685" s="9"/>
      <c r="E685" s="9"/>
      <c r="F685" s="9"/>
      <c r="G685" s="52"/>
      <c r="H685" s="9"/>
      <c r="I685" s="9"/>
      <c r="J685" s="52"/>
      <c r="K685" s="9"/>
      <c r="L685" s="9"/>
      <c r="M685" s="52"/>
      <c r="N685" s="9"/>
      <c r="O685" s="9"/>
      <c r="P685" s="52"/>
      <c r="Q685" s="9"/>
      <c r="R685" s="9"/>
      <c r="S685" s="52"/>
      <c r="T685" s="9"/>
      <c r="U685" s="9"/>
      <c r="V685" s="52"/>
      <c r="W685" s="9"/>
      <c r="X685" s="9"/>
      <c r="Y685" s="52"/>
      <c r="Z685" s="9"/>
      <c r="AA685" s="9"/>
      <c r="AB685" s="52"/>
      <c r="AC685" s="9"/>
      <c r="AD685" s="9"/>
      <c r="AE685" s="52"/>
      <c r="AF685" s="9"/>
      <c r="AG685" s="9"/>
      <c r="AH685" s="52"/>
      <c r="AI685" s="9"/>
      <c r="AJ685" s="9"/>
      <c r="AK685" s="52"/>
      <c r="AL685" s="9"/>
      <c r="AM685" s="9"/>
      <c r="AN685" s="52"/>
    </row>
    <row r="686" spans="1:40" ht="12.75" x14ac:dyDescent="0.35">
      <c r="A686" s="9"/>
      <c r="B686" s="9"/>
      <c r="C686" s="9"/>
      <c r="D686" s="9"/>
      <c r="E686" s="9"/>
      <c r="F686" s="9"/>
      <c r="G686" s="52"/>
      <c r="H686" s="9"/>
      <c r="I686" s="9"/>
      <c r="J686" s="52"/>
      <c r="K686" s="9"/>
      <c r="L686" s="9"/>
      <c r="M686" s="52"/>
      <c r="N686" s="9"/>
      <c r="O686" s="9"/>
      <c r="P686" s="52"/>
      <c r="Q686" s="9"/>
      <c r="R686" s="9"/>
      <c r="S686" s="52"/>
      <c r="T686" s="9"/>
      <c r="U686" s="9"/>
      <c r="V686" s="52"/>
      <c r="W686" s="9"/>
      <c r="X686" s="9"/>
      <c r="Y686" s="52"/>
      <c r="Z686" s="9"/>
      <c r="AA686" s="9"/>
      <c r="AB686" s="52"/>
      <c r="AC686" s="9"/>
      <c r="AD686" s="9"/>
      <c r="AE686" s="52"/>
      <c r="AF686" s="9"/>
      <c r="AG686" s="9"/>
      <c r="AH686" s="52"/>
      <c r="AI686" s="9"/>
      <c r="AJ686" s="9"/>
      <c r="AK686" s="52"/>
      <c r="AL686" s="9"/>
      <c r="AM686" s="9"/>
      <c r="AN686" s="52"/>
    </row>
    <row r="687" spans="1:40" ht="12.75" x14ac:dyDescent="0.35">
      <c r="A687" s="9"/>
      <c r="B687" s="9"/>
      <c r="C687" s="9"/>
      <c r="D687" s="9"/>
      <c r="E687" s="9"/>
      <c r="F687" s="9"/>
      <c r="G687" s="52"/>
      <c r="H687" s="9"/>
      <c r="I687" s="9"/>
      <c r="J687" s="52"/>
      <c r="K687" s="9"/>
      <c r="L687" s="9"/>
      <c r="M687" s="52"/>
      <c r="N687" s="9"/>
      <c r="O687" s="9"/>
      <c r="P687" s="52"/>
      <c r="Q687" s="9"/>
      <c r="R687" s="9"/>
      <c r="S687" s="52"/>
      <c r="T687" s="9"/>
      <c r="U687" s="9"/>
      <c r="V687" s="52"/>
      <c r="W687" s="9"/>
      <c r="X687" s="9"/>
      <c r="Y687" s="52"/>
      <c r="Z687" s="9"/>
      <c r="AA687" s="9"/>
      <c r="AB687" s="52"/>
      <c r="AC687" s="9"/>
      <c r="AD687" s="9"/>
      <c r="AE687" s="52"/>
      <c r="AF687" s="9"/>
      <c r="AG687" s="9"/>
      <c r="AH687" s="52"/>
      <c r="AI687" s="9"/>
      <c r="AJ687" s="9"/>
      <c r="AK687" s="52"/>
      <c r="AL687" s="9"/>
      <c r="AM687" s="9"/>
      <c r="AN687" s="52"/>
    </row>
    <row r="688" spans="1:40" ht="12.75" x14ac:dyDescent="0.35">
      <c r="A688" s="9"/>
      <c r="B688" s="9"/>
      <c r="C688" s="9"/>
      <c r="D688" s="9"/>
      <c r="E688" s="9"/>
      <c r="F688" s="9"/>
      <c r="G688" s="52"/>
      <c r="H688" s="9"/>
      <c r="I688" s="9"/>
      <c r="J688" s="52"/>
      <c r="K688" s="9"/>
      <c r="L688" s="9"/>
      <c r="M688" s="52"/>
      <c r="N688" s="9"/>
      <c r="O688" s="9"/>
      <c r="P688" s="52"/>
      <c r="Q688" s="9"/>
      <c r="R688" s="9"/>
      <c r="S688" s="52"/>
      <c r="T688" s="9"/>
      <c r="U688" s="9"/>
      <c r="V688" s="52"/>
      <c r="W688" s="9"/>
      <c r="X688" s="9"/>
      <c r="Y688" s="52"/>
      <c r="Z688" s="9"/>
      <c r="AA688" s="9"/>
      <c r="AB688" s="52"/>
      <c r="AC688" s="9"/>
      <c r="AD688" s="9"/>
      <c r="AE688" s="52"/>
      <c r="AF688" s="9"/>
      <c r="AG688" s="9"/>
      <c r="AH688" s="52"/>
      <c r="AI688" s="9"/>
      <c r="AJ688" s="9"/>
      <c r="AK688" s="52"/>
      <c r="AL688" s="9"/>
      <c r="AM688" s="9"/>
      <c r="AN688" s="52"/>
    </row>
    <row r="689" spans="1:40" ht="12.75" x14ac:dyDescent="0.35">
      <c r="A689" s="9"/>
      <c r="B689" s="9"/>
      <c r="C689" s="9"/>
      <c r="D689" s="9"/>
      <c r="E689" s="9"/>
      <c r="F689" s="9"/>
      <c r="G689" s="52"/>
      <c r="H689" s="9"/>
      <c r="I689" s="9"/>
      <c r="J689" s="52"/>
      <c r="K689" s="9"/>
      <c r="L689" s="9"/>
      <c r="M689" s="52"/>
      <c r="N689" s="9"/>
      <c r="O689" s="9"/>
      <c r="P689" s="52"/>
      <c r="Q689" s="9"/>
      <c r="R689" s="9"/>
      <c r="S689" s="52"/>
      <c r="T689" s="9"/>
      <c r="U689" s="9"/>
      <c r="V689" s="52"/>
      <c r="W689" s="9"/>
      <c r="X689" s="9"/>
      <c r="Y689" s="52"/>
      <c r="Z689" s="9"/>
      <c r="AA689" s="9"/>
      <c r="AB689" s="52"/>
      <c r="AC689" s="9"/>
      <c r="AD689" s="9"/>
      <c r="AE689" s="52"/>
      <c r="AF689" s="9"/>
      <c r="AG689" s="9"/>
      <c r="AH689" s="52"/>
      <c r="AI689" s="9"/>
      <c r="AJ689" s="9"/>
      <c r="AK689" s="52"/>
      <c r="AL689" s="9"/>
      <c r="AM689" s="9"/>
      <c r="AN689" s="52"/>
    </row>
    <row r="690" spans="1:40" ht="12.75" x14ac:dyDescent="0.35">
      <c r="A690" s="9"/>
      <c r="B690" s="9"/>
      <c r="C690" s="9"/>
      <c r="D690" s="9"/>
      <c r="E690" s="9"/>
      <c r="F690" s="9"/>
      <c r="G690" s="52"/>
      <c r="H690" s="9"/>
      <c r="I690" s="9"/>
      <c r="J690" s="52"/>
      <c r="K690" s="9"/>
      <c r="L690" s="9"/>
      <c r="M690" s="52"/>
      <c r="N690" s="9"/>
      <c r="O690" s="9"/>
      <c r="P690" s="52"/>
      <c r="Q690" s="9"/>
      <c r="R690" s="9"/>
      <c r="S690" s="52"/>
      <c r="T690" s="9"/>
      <c r="U690" s="9"/>
      <c r="V690" s="52"/>
      <c r="W690" s="9"/>
      <c r="X690" s="9"/>
      <c r="Y690" s="52"/>
      <c r="Z690" s="9"/>
      <c r="AA690" s="9"/>
      <c r="AB690" s="52"/>
      <c r="AC690" s="9"/>
      <c r="AD690" s="9"/>
      <c r="AE690" s="52"/>
      <c r="AF690" s="9"/>
      <c r="AG690" s="9"/>
      <c r="AH690" s="52"/>
      <c r="AI690" s="9"/>
      <c r="AJ690" s="9"/>
      <c r="AK690" s="52"/>
      <c r="AL690" s="9"/>
      <c r="AM690" s="9"/>
      <c r="AN690" s="52"/>
    </row>
    <row r="691" spans="1:40" ht="12.75" x14ac:dyDescent="0.35">
      <c r="A691" s="9"/>
      <c r="B691" s="9"/>
      <c r="C691" s="9"/>
      <c r="D691" s="9"/>
      <c r="E691" s="9"/>
      <c r="F691" s="9"/>
      <c r="G691" s="52"/>
      <c r="H691" s="9"/>
      <c r="I691" s="9"/>
      <c r="J691" s="52"/>
      <c r="K691" s="9"/>
      <c r="L691" s="9"/>
      <c r="M691" s="52"/>
      <c r="N691" s="9"/>
      <c r="O691" s="9"/>
      <c r="P691" s="52"/>
      <c r="Q691" s="9"/>
      <c r="R691" s="9"/>
      <c r="S691" s="52"/>
      <c r="T691" s="9"/>
      <c r="U691" s="9"/>
      <c r="V691" s="52"/>
      <c r="W691" s="9"/>
      <c r="X691" s="9"/>
      <c r="Y691" s="52"/>
      <c r="Z691" s="9"/>
      <c r="AA691" s="9"/>
      <c r="AB691" s="52"/>
      <c r="AC691" s="9"/>
      <c r="AD691" s="9"/>
      <c r="AE691" s="52"/>
      <c r="AF691" s="9"/>
      <c r="AG691" s="9"/>
      <c r="AH691" s="52"/>
      <c r="AI691" s="9"/>
      <c r="AJ691" s="9"/>
      <c r="AK691" s="52"/>
      <c r="AL691" s="9"/>
      <c r="AM691" s="9"/>
      <c r="AN691" s="52"/>
    </row>
    <row r="692" spans="1:40" ht="12.75" x14ac:dyDescent="0.35">
      <c r="A692" s="9"/>
      <c r="B692" s="9"/>
      <c r="C692" s="9"/>
      <c r="D692" s="9"/>
      <c r="E692" s="9"/>
      <c r="F692" s="9"/>
      <c r="G692" s="52"/>
      <c r="H692" s="9"/>
      <c r="I692" s="9"/>
      <c r="J692" s="52"/>
      <c r="K692" s="9"/>
      <c r="L692" s="9"/>
      <c r="M692" s="52"/>
      <c r="N692" s="9"/>
      <c r="O692" s="9"/>
      <c r="P692" s="52"/>
      <c r="Q692" s="9"/>
      <c r="R692" s="9"/>
      <c r="S692" s="52"/>
      <c r="T692" s="9"/>
      <c r="U692" s="9"/>
      <c r="V692" s="52"/>
      <c r="W692" s="9"/>
      <c r="X692" s="9"/>
      <c r="Y692" s="52"/>
      <c r="Z692" s="9"/>
      <c r="AA692" s="9"/>
      <c r="AB692" s="52"/>
      <c r="AC692" s="9"/>
      <c r="AD692" s="9"/>
      <c r="AE692" s="52"/>
      <c r="AF692" s="9"/>
      <c r="AG692" s="9"/>
      <c r="AH692" s="52"/>
      <c r="AI692" s="9"/>
      <c r="AJ692" s="9"/>
      <c r="AK692" s="52"/>
      <c r="AL692" s="9"/>
      <c r="AM692" s="9"/>
      <c r="AN692" s="52"/>
    </row>
    <row r="693" spans="1:40" ht="12.75" x14ac:dyDescent="0.35">
      <c r="A693" s="9"/>
      <c r="B693" s="9"/>
      <c r="C693" s="9"/>
      <c r="D693" s="9"/>
      <c r="E693" s="9"/>
      <c r="F693" s="9"/>
      <c r="G693" s="52"/>
      <c r="H693" s="9"/>
      <c r="I693" s="9"/>
      <c r="J693" s="52"/>
      <c r="K693" s="9"/>
      <c r="L693" s="9"/>
      <c r="M693" s="52"/>
      <c r="N693" s="9"/>
      <c r="O693" s="9"/>
      <c r="P693" s="52"/>
      <c r="Q693" s="9"/>
      <c r="R693" s="9"/>
      <c r="S693" s="52"/>
      <c r="T693" s="9"/>
      <c r="U693" s="9"/>
      <c r="V693" s="52"/>
      <c r="W693" s="9"/>
      <c r="X693" s="9"/>
      <c r="Y693" s="52"/>
      <c r="Z693" s="9"/>
      <c r="AA693" s="9"/>
      <c r="AB693" s="52"/>
      <c r="AC693" s="9"/>
      <c r="AD693" s="9"/>
      <c r="AE693" s="52"/>
      <c r="AF693" s="9"/>
      <c r="AG693" s="9"/>
      <c r="AH693" s="52"/>
      <c r="AI693" s="9"/>
      <c r="AJ693" s="9"/>
      <c r="AK693" s="52"/>
      <c r="AL693" s="9"/>
      <c r="AM693" s="9"/>
      <c r="AN693" s="52"/>
    </row>
    <row r="694" spans="1:40" ht="12.75" x14ac:dyDescent="0.35">
      <c r="A694" s="9"/>
      <c r="B694" s="9"/>
      <c r="C694" s="9"/>
      <c r="D694" s="9"/>
      <c r="E694" s="9"/>
      <c r="F694" s="9"/>
      <c r="G694" s="52"/>
      <c r="H694" s="9"/>
      <c r="I694" s="9"/>
      <c r="J694" s="52"/>
      <c r="K694" s="9"/>
      <c r="L694" s="9"/>
      <c r="M694" s="52"/>
      <c r="N694" s="9"/>
      <c r="O694" s="9"/>
      <c r="P694" s="52"/>
      <c r="Q694" s="9"/>
      <c r="R694" s="9"/>
      <c r="S694" s="52"/>
      <c r="T694" s="9"/>
      <c r="U694" s="9"/>
      <c r="V694" s="52"/>
      <c r="W694" s="9"/>
      <c r="X694" s="9"/>
      <c r="Y694" s="52"/>
      <c r="Z694" s="9"/>
      <c r="AA694" s="9"/>
      <c r="AB694" s="52"/>
      <c r="AC694" s="9"/>
      <c r="AD694" s="9"/>
      <c r="AE694" s="52"/>
      <c r="AF694" s="9"/>
      <c r="AG694" s="9"/>
      <c r="AH694" s="52"/>
      <c r="AI694" s="9"/>
      <c r="AJ694" s="9"/>
      <c r="AK694" s="52"/>
      <c r="AL694" s="9"/>
      <c r="AM694" s="9"/>
      <c r="AN694" s="52"/>
    </row>
    <row r="695" spans="1:40" ht="12.75" x14ac:dyDescent="0.35">
      <c r="A695" s="9"/>
      <c r="B695" s="9"/>
      <c r="C695" s="9"/>
      <c r="D695" s="9"/>
      <c r="E695" s="9"/>
      <c r="F695" s="9"/>
      <c r="G695" s="52"/>
      <c r="H695" s="9"/>
      <c r="I695" s="9"/>
      <c r="J695" s="52"/>
      <c r="K695" s="9"/>
      <c r="L695" s="9"/>
      <c r="M695" s="52"/>
      <c r="N695" s="9"/>
      <c r="O695" s="9"/>
      <c r="P695" s="52"/>
      <c r="Q695" s="9"/>
      <c r="R695" s="9"/>
      <c r="S695" s="52"/>
      <c r="T695" s="9"/>
      <c r="U695" s="9"/>
      <c r="V695" s="52"/>
      <c r="W695" s="9"/>
      <c r="X695" s="9"/>
      <c r="Y695" s="52"/>
      <c r="Z695" s="9"/>
      <c r="AA695" s="9"/>
      <c r="AB695" s="52"/>
      <c r="AC695" s="9"/>
      <c r="AD695" s="9"/>
      <c r="AE695" s="52"/>
      <c r="AF695" s="9"/>
      <c r="AG695" s="9"/>
      <c r="AH695" s="52"/>
      <c r="AI695" s="9"/>
      <c r="AJ695" s="9"/>
      <c r="AK695" s="52"/>
      <c r="AL695" s="9"/>
      <c r="AM695" s="9"/>
      <c r="AN695" s="52"/>
    </row>
    <row r="696" spans="1:40" ht="12.75" x14ac:dyDescent="0.35">
      <c r="A696" s="9"/>
      <c r="B696" s="9"/>
      <c r="C696" s="9"/>
      <c r="D696" s="9"/>
      <c r="E696" s="9"/>
      <c r="F696" s="9"/>
      <c r="G696" s="52"/>
      <c r="H696" s="9"/>
      <c r="I696" s="9"/>
      <c r="J696" s="52"/>
      <c r="K696" s="9"/>
      <c r="L696" s="9"/>
      <c r="M696" s="52"/>
      <c r="N696" s="9"/>
      <c r="O696" s="9"/>
      <c r="P696" s="52"/>
      <c r="Q696" s="9"/>
      <c r="R696" s="9"/>
      <c r="S696" s="52"/>
      <c r="T696" s="9"/>
      <c r="U696" s="9"/>
      <c r="V696" s="52"/>
      <c r="W696" s="9"/>
      <c r="X696" s="9"/>
      <c r="Y696" s="52"/>
      <c r="Z696" s="9"/>
      <c r="AA696" s="9"/>
      <c r="AB696" s="52"/>
      <c r="AC696" s="9"/>
      <c r="AD696" s="9"/>
      <c r="AE696" s="52"/>
      <c r="AF696" s="9"/>
      <c r="AG696" s="9"/>
      <c r="AH696" s="52"/>
      <c r="AI696" s="9"/>
      <c r="AJ696" s="9"/>
      <c r="AK696" s="52"/>
      <c r="AL696" s="9"/>
      <c r="AM696" s="9"/>
      <c r="AN696" s="52"/>
    </row>
    <row r="697" spans="1:40" ht="12.75" x14ac:dyDescent="0.35">
      <c r="A697" s="9"/>
      <c r="B697" s="9"/>
      <c r="C697" s="9"/>
      <c r="D697" s="9"/>
      <c r="E697" s="9"/>
      <c r="F697" s="9"/>
      <c r="G697" s="52"/>
      <c r="H697" s="9"/>
      <c r="I697" s="9"/>
      <c r="J697" s="52"/>
      <c r="K697" s="9"/>
      <c r="L697" s="9"/>
      <c r="M697" s="52"/>
      <c r="N697" s="9"/>
      <c r="O697" s="9"/>
      <c r="P697" s="52"/>
      <c r="Q697" s="9"/>
      <c r="R697" s="9"/>
      <c r="S697" s="52"/>
      <c r="T697" s="9"/>
      <c r="U697" s="9"/>
      <c r="V697" s="52"/>
      <c r="W697" s="9"/>
      <c r="X697" s="9"/>
      <c r="Y697" s="52"/>
      <c r="Z697" s="9"/>
      <c r="AA697" s="9"/>
      <c r="AB697" s="52"/>
      <c r="AC697" s="9"/>
      <c r="AD697" s="9"/>
      <c r="AE697" s="52"/>
      <c r="AF697" s="9"/>
      <c r="AG697" s="9"/>
      <c r="AH697" s="52"/>
      <c r="AI697" s="9"/>
      <c r="AJ697" s="9"/>
      <c r="AK697" s="52"/>
      <c r="AL697" s="9"/>
      <c r="AM697" s="9"/>
      <c r="AN697" s="52"/>
    </row>
    <row r="698" spans="1:40" ht="12.75" x14ac:dyDescent="0.35">
      <c r="A698" s="9"/>
      <c r="B698" s="9"/>
      <c r="C698" s="9"/>
      <c r="D698" s="9"/>
      <c r="E698" s="9"/>
      <c r="F698" s="9"/>
      <c r="G698" s="52"/>
      <c r="H698" s="9"/>
      <c r="I698" s="9"/>
      <c r="J698" s="52"/>
      <c r="K698" s="9"/>
      <c r="L698" s="9"/>
      <c r="M698" s="52"/>
      <c r="N698" s="9"/>
      <c r="O698" s="9"/>
      <c r="P698" s="52"/>
      <c r="Q698" s="9"/>
      <c r="R698" s="9"/>
      <c r="S698" s="52"/>
      <c r="T698" s="9"/>
      <c r="U698" s="9"/>
      <c r="V698" s="52"/>
      <c r="W698" s="9"/>
      <c r="X698" s="9"/>
      <c r="Y698" s="52"/>
      <c r="Z698" s="9"/>
      <c r="AA698" s="9"/>
      <c r="AB698" s="52"/>
      <c r="AC698" s="9"/>
      <c r="AD698" s="9"/>
      <c r="AE698" s="52"/>
      <c r="AF698" s="9"/>
      <c r="AG698" s="9"/>
      <c r="AH698" s="52"/>
      <c r="AI698" s="9"/>
      <c r="AJ698" s="9"/>
      <c r="AK698" s="52"/>
      <c r="AL698" s="9"/>
      <c r="AM698" s="9"/>
      <c r="AN698" s="52"/>
    </row>
    <row r="699" spans="1:40" ht="12.75" x14ac:dyDescent="0.35">
      <c r="A699" s="9"/>
      <c r="B699" s="9"/>
      <c r="C699" s="9"/>
      <c r="D699" s="9"/>
      <c r="E699" s="9"/>
      <c r="F699" s="9"/>
      <c r="G699" s="52"/>
      <c r="H699" s="9"/>
      <c r="I699" s="9"/>
      <c r="J699" s="52"/>
      <c r="K699" s="9"/>
      <c r="L699" s="9"/>
      <c r="M699" s="52"/>
      <c r="N699" s="9"/>
      <c r="O699" s="9"/>
      <c r="P699" s="52"/>
      <c r="Q699" s="9"/>
      <c r="R699" s="9"/>
      <c r="S699" s="52"/>
      <c r="T699" s="9"/>
      <c r="U699" s="9"/>
      <c r="V699" s="52"/>
      <c r="W699" s="9"/>
      <c r="X699" s="9"/>
      <c r="Y699" s="52"/>
      <c r="Z699" s="9"/>
      <c r="AA699" s="9"/>
      <c r="AB699" s="52"/>
      <c r="AC699" s="9"/>
      <c r="AD699" s="9"/>
      <c r="AE699" s="52"/>
      <c r="AF699" s="9"/>
      <c r="AG699" s="9"/>
      <c r="AH699" s="52"/>
      <c r="AI699" s="9"/>
      <c r="AJ699" s="9"/>
      <c r="AK699" s="52"/>
      <c r="AL699" s="9"/>
      <c r="AM699" s="9"/>
      <c r="AN699" s="52"/>
    </row>
    <row r="700" spans="1:40" ht="12.75" x14ac:dyDescent="0.35">
      <c r="A700" s="9"/>
      <c r="B700" s="9"/>
      <c r="C700" s="9"/>
      <c r="D700" s="9"/>
      <c r="E700" s="9"/>
      <c r="F700" s="9"/>
      <c r="G700" s="52"/>
      <c r="H700" s="9"/>
      <c r="I700" s="9"/>
      <c r="J700" s="52"/>
      <c r="K700" s="9"/>
      <c r="L700" s="9"/>
      <c r="M700" s="52"/>
      <c r="N700" s="9"/>
      <c r="O700" s="9"/>
      <c r="P700" s="52"/>
      <c r="Q700" s="9"/>
      <c r="R700" s="9"/>
      <c r="S700" s="52"/>
      <c r="T700" s="9"/>
      <c r="U700" s="9"/>
      <c r="V700" s="52"/>
      <c r="W700" s="9"/>
      <c r="X700" s="9"/>
      <c r="Y700" s="52"/>
      <c r="Z700" s="9"/>
      <c r="AA700" s="9"/>
      <c r="AB700" s="52"/>
      <c r="AC700" s="9"/>
      <c r="AD700" s="9"/>
      <c r="AE700" s="52"/>
      <c r="AF700" s="9"/>
      <c r="AG700" s="9"/>
      <c r="AH700" s="52"/>
      <c r="AI700" s="9"/>
      <c r="AJ700" s="9"/>
      <c r="AK700" s="52"/>
      <c r="AL700" s="9"/>
      <c r="AM700" s="9"/>
      <c r="AN700" s="52"/>
    </row>
    <row r="701" spans="1:40" ht="12.75" x14ac:dyDescent="0.35">
      <c r="A701" s="9"/>
      <c r="B701" s="9"/>
      <c r="C701" s="9"/>
      <c r="D701" s="9"/>
      <c r="E701" s="9"/>
      <c r="F701" s="9"/>
      <c r="G701" s="52"/>
      <c r="H701" s="9"/>
      <c r="I701" s="9"/>
      <c r="J701" s="52"/>
      <c r="K701" s="9"/>
      <c r="L701" s="9"/>
      <c r="M701" s="52"/>
      <c r="N701" s="9"/>
      <c r="O701" s="9"/>
      <c r="P701" s="52"/>
      <c r="Q701" s="9"/>
      <c r="R701" s="9"/>
      <c r="S701" s="52"/>
      <c r="T701" s="9"/>
      <c r="U701" s="9"/>
      <c r="V701" s="52"/>
      <c r="W701" s="9"/>
      <c r="X701" s="9"/>
      <c r="Y701" s="52"/>
      <c r="Z701" s="9"/>
      <c r="AA701" s="9"/>
      <c r="AB701" s="52"/>
      <c r="AC701" s="9"/>
      <c r="AD701" s="9"/>
      <c r="AE701" s="52"/>
      <c r="AF701" s="9"/>
      <c r="AG701" s="9"/>
      <c r="AH701" s="52"/>
      <c r="AI701" s="9"/>
      <c r="AJ701" s="9"/>
      <c r="AK701" s="52"/>
      <c r="AL701" s="9"/>
      <c r="AM701" s="9"/>
      <c r="AN701" s="52"/>
    </row>
    <row r="702" spans="1:40" ht="12.75" x14ac:dyDescent="0.35">
      <c r="A702" s="9"/>
      <c r="B702" s="9"/>
      <c r="C702" s="9"/>
      <c r="D702" s="9"/>
      <c r="E702" s="9"/>
      <c r="F702" s="9"/>
      <c r="G702" s="52"/>
      <c r="H702" s="9"/>
      <c r="I702" s="9"/>
      <c r="J702" s="52"/>
      <c r="K702" s="9"/>
      <c r="L702" s="9"/>
      <c r="M702" s="52"/>
      <c r="N702" s="9"/>
      <c r="O702" s="9"/>
      <c r="P702" s="52"/>
      <c r="Q702" s="9"/>
      <c r="R702" s="9"/>
      <c r="S702" s="52"/>
      <c r="T702" s="9"/>
      <c r="U702" s="9"/>
      <c r="V702" s="52"/>
      <c r="W702" s="9"/>
      <c r="X702" s="9"/>
      <c r="Y702" s="52"/>
      <c r="Z702" s="9"/>
      <c r="AA702" s="9"/>
      <c r="AB702" s="52"/>
      <c r="AC702" s="9"/>
      <c r="AD702" s="9"/>
      <c r="AE702" s="52"/>
      <c r="AF702" s="9"/>
      <c r="AG702" s="9"/>
      <c r="AH702" s="52"/>
      <c r="AI702" s="9"/>
      <c r="AJ702" s="9"/>
      <c r="AK702" s="52"/>
      <c r="AL702" s="9"/>
      <c r="AM702" s="9"/>
      <c r="AN702" s="52"/>
    </row>
    <row r="703" spans="1:40" ht="12.75" x14ac:dyDescent="0.35">
      <c r="A703" s="9"/>
      <c r="B703" s="9"/>
      <c r="C703" s="9"/>
      <c r="D703" s="9"/>
      <c r="E703" s="9"/>
      <c r="F703" s="9"/>
      <c r="G703" s="52"/>
      <c r="H703" s="9"/>
      <c r="I703" s="9"/>
      <c r="J703" s="52"/>
      <c r="K703" s="9"/>
      <c r="L703" s="9"/>
      <c r="M703" s="52"/>
      <c r="N703" s="9"/>
      <c r="O703" s="9"/>
      <c r="P703" s="52"/>
      <c r="Q703" s="9"/>
      <c r="R703" s="9"/>
      <c r="S703" s="52"/>
      <c r="T703" s="9"/>
      <c r="U703" s="9"/>
      <c r="V703" s="52"/>
      <c r="W703" s="9"/>
      <c r="X703" s="9"/>
      <c r="Y703" s="52"/>
      <c r="Z703" s="9"/>
      <c r="AA703" s="9"/>
      <c r="AB703" s="52"/>
      <c r="AC703" s="9"/>
      <c r="AD703" s="9"/>
      <c r="AE703" s="52"/>
      <c r="AF703" s="9"/>
      <c r="AG703" s="9"/>
      <c r="AH703" s="52"/>
      <c r="AI703" s="9"/>
      <c r="AJ703" s="9"/>
      <c r="AK703" s="52"/>
      <c r="AL703" s="9"/>
      <c r="AM703" s="9"/>
      <c r="AN703" s="52"/>
    </row>
    <row r="704" spans="1:40" ht="12.75" x14ac:dyDescent="0.35">
      <c r="A704" s="9"/>
      <c r="B704" s="9"/>
      <c r="C704" s="9"/>
      <c r="D704" s="9"/>
      <c r="E704" s="9"/>
      <c r="F704" s="9"/>
      <c r="G704" s="52"/>
      <c r="H704" s="9"/>
      <c r="I704" s="9"/>
      <c r="J704" s="52"/>
      <c r="K704" s="9"/>
      <c r="L704" s="9"/>
      <c r="M704" s="52"/>
      <c r="N704" s="9"/>
      <c r="O704" s="9"/>
      <c r="P704" s="52"/>
      <c r="Q704" s="9"/>
      <c r="R704" s="9"/>
      <c r="S704" s="52"/>
      <c r="T704" s="9"/>
      <c r="U704" s="9"/>
      <c r="V704" s="52"/>
      <c r="W704" s="9"/>
      <c r="X704" s="9"/>
      <c r="Y704" s="52"/>
      <c r="Z704" s="9"/>
      <c r="AA704" s="9"/>
      <c r="AB704" s="52"/>
      <c r="AC704" s="9"/>
      <c r="AD704" s="9"/>
      <c r="AE704" s="52"/>
      <c r="AF704" s="9"/>
      <c r="AG704" s="9"/>
      <c r="AH704" s="52"/>
      <c r="AI704" s="9"/>
      <c r="AJ704" s="9"/>
      <c r="AK704" s="52"/>
      <c r="AL704" s="9"/>
      <c r="AM704" s="9"/>
      <c r="AN704" s="52"/>
    </row>
    <row r="705" spans="1:40" ht="12.75" x14ac:dyDescent="0.35">
      <c r="A705" s="9"/>
      <c r="B705" s="9"/>
      <c r="C705" s="9"/>
      <c r="D705" s="9"/>
      <c r="E705" s="9"/>
      <c r="F705" s="9"/>
      <c r="G705" s="52"/>
      <c r="H705" s="9"/>
      <c r="I705" s="9"/>
      <c r="J705" s="52"/>
      <c r="K705" s="9"/>
      <c r="L705" s="9"/>
      <c r="M705" s="52"/>
      <c r="N705" s="9"/>
      <c r="O705" s="9"/>
      <c r="P705" s="52"/>
      <c r="Q705" s="9"/>
      <c r="R705" s="9"/>
      <c r="S705" s="52"/>
      <c r="T705" s="9"/>
      <c r="U705" s="9"/>
      <c r="V705" s="52"/>
      <c r="W705" s="9"/>
      <c r="X705" s="9"/>
      <c r="Y705" s="52"/>
      <c r="Z705" s="9"/>
      <c r="AA705" s="9"/>
      <c r="AB705" s="52"/>
      <c r="AC705" s="9"/>
      <c r="AD705" s="9"/>
      <c r="AE705" s="52"/>
      <c r="AF705" s="9"/>
      <c r="AG705" s="9"/>
      <c r="AH705" s="52"/>
      <c r="AI705" s="9"/>
      <c r="AJ705" s="9"/>
      <c r="AK705" s="52"/>
      <c r="AL705" s="9"/>
      <c r="AM705" s="9"/>
      <c r="AN705" s="52"/>
    </row>
    <row r="706" spans="1:40" ht="12.75" x14ac:dyDescent="0.35">
      <c r="A706" s="9"/>
      <c r="B706" s="9"/>
      <c r="C706" s="9"/>
      <c r="D706" s="9"/>
      <c r="E706" s="9"/>
      <c r="F706" s="9"/>
      <c r="G706" s="52"/>
      <c r="H706" s="9"/>
      <c r="I706" s="9"/>
      <c r="J706" s="52"/>
      <c r="K706" s="9"/>
      <c r="L706" s="9"/>
      <c r="M706" s="52"/>
      <c r="N706" s="9"/>
      <c r="O706" s="9"/>
      <c r="P706" s="52"/>
      <c r="Q706" s="9"/>
      <c r="R706" s="9"/>
      <c r="S706" s="52"/>
      <c r="T706" s="9"/>
      <c r="U706" s="9"/>
      <c r="V706" s="52"/>
      <c r="W706" s="9"/>
      <c r="X706" s="9"/>
      <c r="Y706" s="52"/>
      <c r="Z706" s="9"/>
      <c r="AA706" s="9"/>
      <c r="AB706" s="52"/>
      <c r="AC706" s="9"/>
      <c r="AD706" s="9"/>
      <c r="AE706" s="52"/>
      <c r="AF706" s="9"/>
      <c r="AG706" s="9"/>
      <c r="AH706" s="52"/>
      <c r="AI706" s="9"/>
      <c r="AJ706" s="9"/>
      <c r="AK706" s="52"/>
      <c r="AL706" s="9"/>
      <c r="AM706" s="9"/>
      <c r="AN706" s="52"/>
    </row>
    <row r="707" spans="1:40" ht="12.75" x14ac:dyDescent="0.35">
      <c r="A707" s="9"/>
      <c r="B707" s="9"/>
      <c r="C707" s="9"/>
      <c r="D707" s="9"/>
      <c r="E707" s="9"/>
      <c r="F707" s="9"/>
      <c r="G707" s="52"/>
      <c r="H707" s="9"/>
      <c r="I707" s="9"/>
      <c r="J707" s="52"/>
      <c r="K707" s="9"/>
      <c r="L707" s="9"/>
      <c r="M707" s="52"/>
      <c r="N707" s="9"/>
      <c r="O707" s="9"/>
      <c r="P707" s="52"/>
      <c r="Q707" s="9"/>
      <c r="R707" s="9"/>
      <c r="S707" s="52"/>
      <c r="T707" s="9"/>
      <c r="U707" s="9"/>
      <c r="V707" s="52"/>
      <c r="W707" s="9"/>
      <c r="X707" s="9"/>
      <c r="Y707" s="52"/>
      <c r="Z707" s="9"/>
      <c r="AA707" s="9"/>
      <c r="AB707" s="52"/>
      <c r="AC707" s="9"/>
      <c r="AD707" s="9"/>
      <c r="AE707" s="52"/>
      <c r="AF707" s="9"/>
      <c r="AG707" s="9"/>
      <c r="AH707" s="52"/>
      <c r="AI707" s="9"/>
      <c r="AJ707" s="9"/>
      <c r="AK707" s="52"/>
      <c r="AL707" s="9"/>
      <c r="AM707" s="9"/>
      <c r="AN707" s="52"/>
    </row>
    <row r="708" spans="1:40" ht="12.75" x14ac:dyDescent="0.35">
      <c r="A708" s="9"/>
      <c r="B708" s="9"/>
      <c r="C708" s="9"/>
      <c r="D708" s="9"/>
      <c r="E708" s="9"/>
      <c r="F708" s="9"/>
      <c r="G708" s="52"/>
      <c r="H708" s="9"/>
      <c r="I708" s="9"/>
      <c r="J708" s="52"/>
      <c r="K708" s="9"/>
      <c r="L708" s="9"/>
      <c r="M708" s="52"/>
      <c r="N708" s="9"/>
      <c r="O708" s="9"/>
      <c r="P708" s="52"/>
      <c r="Q708" s="9"/>
      <c r="R708" s="9"/>
      <c r="S708" s="52"/>
      <c r="T708" s="9"/>
      <c r="U708" s="9"/>
      <c r="V708" s="52"/>
      <c r="W708" s="9"/>
      <c r="X708" s="9"/>
      <c r="Y708" s="52"/>
      <c r="Z708" s="9"/>
      <c r="AA708" s="9"/>
      <c r="AB708" s="52"/>
      <c r="AC708" s="9"/>
      <c r="AD708" s="9"/>
      <c r="AE708" s="52"/>
      <c r="AF708" s="9"/>
      <c r="AG708" s="9"/>
      <c r="AH708" s="52"/>
      <c r="AI708" s="9"/>
      <c r="AJ708" s="9"/>
      <c r="AK708" s="52"/>
      <c r="AL708" s="9"/>
      <c r="AM708" s="9"/>
      <c r="AN708" s="52"/>
    </row>
    <row r="709" spans="1:40" ht="12.75" x14ac:dyDescent="0.35">
      <c r="A709" s="9"/>
      <c r="B709" s="9"/>
      <c r="C709" s="9"/>
      <c r="D709" s="9"/>
      <c r="E709" s="9"/>
      <c r="F709" s="9"/>
      <c r="G709" s="52"/>
      <c r="H709" s="9"/>
      <c r="I709" s="9"/>
      <c r="J709" s="52"/>
      <c r="K709" s="9"/>
      <c r="L709" s="9"/>
      <c r="M709" s="52"/>
      <c r="N709" s="9"/>
      <c r="O709" s="9"/>
      <c r="P709" s="52"/>
      <c r="Q709" s="9"/>
      <c r="R709" s="9"/>
      <c r="S709" s="52"/>
      <c r="T709" s="9"/>
      <c r="U709" s="9"/>
      <c r="V709" s="52"/>
      <c r="W709" s="9"/>
      <c r="X709" s="9"/>
      <c r="Y709" s="52"/>
      <c r="Z709" s="9"/>
      <c r="AA709" s="9"/>
      <c r="AB709" s="52"/>
      <c r="AC709" s="9"/>
      <c r="AD709" s="9"/>
      <c r="AE709" s="52"/>
      <c r="AF709" s="9"/>
      <c r="AG709" s="9"/>
      <c r="AH709" s="52"/>
      <c r="AI709" s="9"/>
      <c r="AJ709" s="9"/>
      <c r="AK709" s="52"/>
      <c r="AL709" s="9"/>
      <c r="AM709" s="9"/>
      <c r="AN709" s="52"/>
    </row>
    <row r="710" spans="1:40" ht="12.75" x14ac:dyDescent="0.35">
      <c r="A710" s="9"/>
      <c r="B710" s="9"/>
      <c r="C710" s="9"/>
      <c r="D710" s="9"/>
      <c r="E710" s="9"/>
      <c r="F710" s="9"/>
      <c r="G710" s="52"/>
      <c r="H710" s="9"/>
      <c r="I710" s="9"/>
      <c r="J710" s="52"/>
      <c r="K710" s="9"/>
      <c r="L710" s="9"/>
      <c r="M710" s="52"/>
      <c r="N710" s="9"/>
      <c r="O710" s="9"/>
      <c r="P710" s="52"/>
      <c r="Q710" s="9"/>
      <c r="R710" s="9"/>
      <c r="S710" s="52"/>
      <c r="T710" s="9"/>
      <c r="U710" s="9"/>
      <c r="V710" s="52"/>
      <c r="W710" s="9"/>
      <c r="X710" s="9"/>
      <c r="Y710" s="52"/>
      <c r="Z710" s="9"/>
      <c r="AA710" s="9"/>
      <c r="AB710" s="52"/>
      <c r="AC710" s="9"/>
      <c r="AD710" s="9"/>
      <c r="AE710" s="52"/>
      <c r="AF710" s="9"/>
      <c r="AG710" s="9"/>
      <c r="AH710" s="52"/>
      <c r="AI710" s="9"/>
      <c r="AJ710" s="9"/>
      <c r="AK710" s="52"/>
      <c r="AL710" s="9"/>
      <c r="AM710" s="9"/>
      <c r="AN710" s="52"/>
    </row>
    <row r="711" spans="1:40" ht="12.75" x14ac:dyDescent="0.35">
      <c r="A711" s="9"/>
      <c r="B711" s="9"/>
      <c r="C711" s="9"/>
      <c r="D711" s="9"/>
      <c r="E711" s="9"/>
      <c r="F711" s="9"/>
      <c r="G711" s="52"/>
      <c r="H711" s="9"/>
      <c r="I711" s="9"/>
      <c r="J711" s="52"/>
      <c r="K711" s="9"/>
      <c r="L711" s="9"/>
      <c r="M711" s="52"/>
      <c r="N711" s="9"/>
      <c r="O711" s="9"/>
      <c r="P711" s="52"/>
      <c r="Q711" s="9"/>
      <c r="R711" s="9"/>
      <c r="S711" s="52"/>
      <c r="T711" s="9"/>
      <c r="U711" s="9"/>
      <c r="V711" s="52"/>
      <c r="W711" s="9"/>
      <c r="X711" s="9"/>
      <c r="Y711" s="52"/>
      <c r="Z711" s="9"/>
      <c r="AA711" s="9"/>
      <c r="AB711" s="52"/>
      <c r="AC711" s="9"/>
      <c r="AD711" s="9"/>
      <c r="AE711" s="52"/>
      <c r="AF711" s="9"/>
      <c r="AG711" s="9"/>
      <c r="AH711" s="52"/>
      <c r="AI711" s="9"/>
      <c r="AJ711" s="9"/>
      <c r="AK711" s="52"/>
      <c r="AL711" s="9"/>
      <c r="AM711" s="9"/>
      <c r="AN711" s="52"/>
    </row>
    <row r="712" spans="1:40" ht="12.75" x14ac:dyDescent="0.35">
      <c r="A712" s="9"/>
      <c r="B712" s="9"/>
      <c r="C712" s="9"/>
      <c r="D712" s="9"/>
      <c r="E712" s="9"/>
      <c r="F712" s="9"/>
      <c r="G712" s="52"/>
      <c r="H712" s="9"/>
      <c r="I712" s="9"/>
      <c r="J712" s="52"/>
      <c r="K712" s="9"/>
      <c r="L712" s="9"/>
      <c r="M712" s="52"/>
      <c r="N712" s="9"/>
      <c r="O712" s="9"/>
      <c r="P712" s="52"/>
      <c r="Q712" s="9"/>
      <c r="R712" s="9"/>
      <c r="S712" s="52"/>
      <c r="T712" s="9"/>
      <c r="U712" s="9"/>
      <c r="V712" s="52"/>
      <c r="W712" s="9"/>
      <c r="X712" s="9"/>
      <c r="Y712" s="52"/>
      <c r="Z712" s="9"/>
      <c r="AA712" s="9"/>
      <c r="AB712" s="52"/>
      <c r="AC712" s="9"/>
      <c r="AD712" s="9"/>
      <c r="AE712" s="52"/>
      <c r="AF712" s="9"/>
      <c r="AG712" s="9"/>
      <c r="AH712" s="52"/>
      <c r="AI712" s="9"/>
      <c r="AJ712" s="9"/>
      <c r="AK712" s="52"/>
      <c r="AL712" s="9"/>
      <c r="AM712" s="9"/>
      <c r="AN712" s="52"/>
    </row>
    <row r="713" spans="1:40" ht="12.75" x14ac:dyDescent="0.35">
      <c r="A713" s="9"/>
      <c r="B713" s="9"/>
      <c r="C713" s="9"/>
      <c r="D713" s="9"/>
      <c r="E713" s="9"/>
      <c r="F713" s="9"/>
      <c r="G713" s="52"/>
      <c r="H713" s="9"/>
      <c r="I713" s="9"/>
      <c r="J713" s="52"/>
      <c r="K713" s="9"/>
      <c r="L713" s="9"/>
      <c r="M713" s="52"/>
      <c r="N713" s="9"/>
      <c r="O713" s="9"/>
      <c r="P713" s="52"/>
      <c r="Q713" s="9"/>
      <c r="R713" s="9"/>
      <c r="S713" s="52"/>
      <c r="T713" s="9"/>
      <c r="U713" s="9"/>
      <c r="V713" s="52"/>
      <c r="W713" s="9"/>
      <c r="X713" s="9"/>
      <c r="Y713" s="52"/>
      <c r="Z713" s="9"/>
      <c r="AA713" s="9"/>
      <c r="AB713" s="52"/>
      <c r="AC713" s="9"/>
      <c r="AD713" s="9"/>
      <c r="AE713" s="52"/>
      <c r="AF713" s="9"/>
      <c r="AG713" s="9"/>
      <c r="AH713" s="52"/>
      <c r="AI713" s="9"/>
      <c r="AJ713" s="9"/>
      <c r="AK713" s="52"/>
      <c r="AL713" s="9"/>
      <c r="AM713" s="9"/>
      <c r="AN713" s="52"/>
    </row>
    <row r="714" spans="1:40" ht="12.75" x14ac:dyDescent="0.35">
      <c r="A714" s="9"/>
      <c r="B714" s="9"/>
      <c r="C714" s="9"/>
      <c r="D714" s="9"/>
      <c r="E714" s="9"/>
      <c r="F714" s="9"/>
      <c r="G714" s="52"/>
      <c r="H714" s="9"/>
      <c r="I714" s="9"/>
      <c r="J714" s="52"/>
      <c r="K714" s="9"/>
      <c r="L714" s="9"/>
      <c r="M714" s="52"/>
      <c r="N714" s="9"/>
      <c r="O714" s="9"/>
      <c r="P714" s="52"/>
      <c r="Q714" s="9"/>
      <c r="R714" s="9"/>
      <c r="S714" s="52"/>
      <c r="T714" s="9"/>
      <c r="U714" s="9"/>
      <c r="V714" s="52"/>
      <c r="W714" s="9"/>
      <c r="X714" s="9"/>
      <c r="Y714" s="52"/>
      <c r="Z714" s="9"/>
      <c r="AA714" s="9"/>
      <c r="AB714" s="52"/>
      <c r="AC714" s="9"/>
      <c r="AD714" s="9"/>
      <c r="AE714" s="52"/>
      <c r="AF714" s="9"/>
      <c r="AG714" s="9"/>
      <c r="AH714" s="52"/>
      <c r="AI714" s="9"/>
      <c r="AJ714" s="9"/>
      <c r="AK714" s="52"/>
      <c r="AL714" s="9"/>
      <c r="AM714" s="9"/>
      <c r="AN714" s="52"/>
    </row>
    <row r="715" spans="1:40" ht="12.75" x14ac:dyDescent="0.35">
      <c r="A715" s="9"/>
      <c r="B715" s="9"/>
      <c r="C715" s="9"/>
      <c r="D715" s="9"/>
      <c r="E715" s="9"/>
      <c r="F715" s="9"/>
      <c r="G715" s="52"/>
      <c r="H715" s="9"/>
      <c r="I715" s="9"/>
      <c r="J715" s="52"/>
      <c r="K715" s="9"/>
      <c r="L715" s="9"/>
      <c r="M715" s="52"/>
      <c r="N715" s="9"/>
      <c r="O715" s="9"/>
      <c r="P715" s="52"/>
      <c r="Q715" s="9"/>
      <c r="R715" s="9"/>
      <c r="S715" s="52"/>
      <c r="T715" s="9"/>
      <c r="U715" s="9"/>
      <c r="V715" s="52"/>
      <c r="W715" s="9"/>
      <c r="X715" s="9"/>
      <c r="Y715" s="52"/>
      <c r="Z715" s="9"/>
      <c r="AA715" s="9"/>
      <c r="AB715" s="52"/>
      <c r="AC715" s="9"/>
      <c r="AD715" s="9"/>
      <c r="AE715" s="52"/>
      <c r="AF715" s="9"/>
      <c r="AG715" s="9"/>
      <c r="AH715" s="52"/>
      <c r="AI715" s="9"/>
      <c r="AJ715" s="9"/>
      <c r="AK715" s="52"/>
      <c r="AL715" s="9"/>
      <c r="AM715" s="9"/>
      <c r="AN715" s="52"/>
    </row>
    <row r="716" spans="1:40" ht="12.75" x14ac:dyDescent="0.35">
      <c r="A716" s="9"/>
      <c r="B716" s="9"/>
      <c r="C716" s="9"/>
      <c r="D716" s="9"/>
      <c r="E716" s="9"/>
      <c r="F716" s="9"/>
      <c r="G716" s="52"/>
      <c r="H716" s="9"/>
      <c r="I716" s="9"/>
      <c r="J716" s="52"/>
      <c r="K716" s="9"/>
      <c r="L716" s="9"/>
      <c r="M716" s="52"/>
      <c r="N716" s="9"/>
      <c r="O716" s="9"/>
      <c r="P716" s="52"/>
      <c r="Q716" s="9"/>
      <c r="R716" s="9"/>
      <c r="S716" s="52"/>
      <c r="T716" s="9"/>
      <c r="U716" s="9"/>
      <c r="V716" s="52"/>
      <c r="W716" s="9"/>
      <c r="X716" s="9"/>
      <c r="Y716" s="52"/>
      <c r="Z716" s="9"/>
      <c r="AA716" s="9"/>
      <c r="AB716" s="52"/>
      <c r="AC716" s="9"/>
      <c r="AD716" s="9"/>
      <c r="AE716" s="52"/>
      <c r="AF716" s="9"/>
      <c r="AG716" s="9"/>
      <c r="AH716" s="52"/>
      <c r="AI716" s="9"/>
      <c r="AJ716" s="9"/>
      <c r="AK716" s="52"/>
      <c r="AL716" s="9"/>
      <c r="AM716" s="9"/>
      <c r="AN716" s="52"/>
    </row>
    <row r="717" spans="1:40" ht="12.75" x14ac:dyDescent="0.35">
      <c r="A717" s="9"/>
      <c r="B717" s="9"/>
      <c r="C717" s="9"/>
      <c r="D717" s="9"/>
      <c r="E717" s="9"/>
      <c r="F717" s="9"/>
      <c r="G717" s="52"/>
      <c r="H717" s="9"/>
      <c r="I717" s="9"/>
      <c r="J717" s="52"/>
      <c r="K717" s="9"/>
      <c r="L717" s="9"/>
      <c r="M717" s="52"/>
      <c r="N717" s="9"/>
      <c r="O717" s="9"/>
      <c r="P717" s="52"/>
      <c r="Q717" s="9"/>
      <c r="R717" s="9"/>
      <c r="S717" s="52"/>
      <c r="T717" s="9"/>
      <c r="U717" s="9"/>
      <c r="V717" s="52"/>
      <c r="W717" s="9"/>
      <c r="X717" s="9"/>
      <c r="Y717" s="52"/>
      <c r="Z717" s="9"/>
      <c r="AA717" s="9"/>
      <c r="AB717" s="52"/>
      <c r="AC717" s="9"/>
      <c r="AD717" s="9"/>
      <c r="AE717" s="52"/>
      <c r="AF717" s="9"/>
      <c r="AG717" s="9"/>
      <c r="AH717" s="52"/>
      <c r="AI717" s="9"/>
      <c r="AJ717" s="9"/>
      <c r="AK717" s="52"/>
      <c r="AL717" s="9"/>
      <c r="AM717" s="9"/>
      <c r="AN717" s="52"/>
    </row>
    <row r="718" spans="1:40" ht="12.75" x14ac:dyDescent="0.35">
      <c r="A718" s="9"/>
      <c r="B718" s="9"/>
      <c r="C718" s="9"/>
      <c r="D718" s="9"/>
      <c r="E718" s="9"/>
      <c r="F718" s="9"/>
      <c r="G718" s="52"/>
      <c r="H718" s="9"/>
      <c r="I718" s="9"/>
      <c r="J718" s="52"/>
      <c r="K718" s="9"/>
      <c r="L718" s="9"/>
      <c r="M718" s="52"/>
      <c r="N718" s="9"/>
      <c r="O718" s="9"/>
      <c r="P718" s="52"/>
      <c r="Q718" s="9"/>
      <c r="R718" s="9"/>
      <c r="S718" s="52"/>
      <c r="T718" s="9"/>
      <c r="U718" s="9"/>
      <c r="V718" s="52"/>
      <c r="W718" s="9"/>
      <c r="X718" s="9"/>
      <c r="Y718" s="52"/>
      <c r="Z718" s="9"/>
      <c r="AA718" s="9"/>
      <c r="AB718" s="52"/>
      <c r="AC718" s="9"/>
      <c r="AD718" s="9"/>
      <c r="AE718" s="52"/>
      <c r="AF718" s="9"/>
      <c r="AG718" s="9"/>
      <c r="AH718" s="52"/>
      <c r="AI718" s="9"/>
      <c r="AJ718" s="9"/>
      <c r="AK718" s="52"/>
      <c r="AL718" s="9"/>
      <c r="AM718" s="9"/>
      <c r="AN718" s="52"/>
    </row>
    <row r="719" spans="1:40" ht="12.75" x14ac:dyDescent="0.35">
      <c r="A719" s="9"/>
      <c r="B719" s="9"/>
      <c r="C719" s="9"/>
      <c r="D719" s="9"/>
      <c r="E719" s="9"/>
      <c r="F719" s="9"/>
      <c r="G719" s="52"/>
      <c r="H719" s="9"/>
      <c r="I719" s="9"/>
      <c r="J719" s="52"/>
      <c r="K719" s="9"/>
      <c r="L719" s="9"/>
      <c r="M719" s="52"/>
      <c r="N719" s="9"/>
      <c r="O719" s="9"/>
      <c r="P719" s="52"/>
      <c r="Q719" s="9"/>
      <c r="R719" s="9"/>
      <c r="S719" s="52"/>
      <c r="T719" s="9"/>
      <c r="U719" s="9"/>
      <c r="V719" s="52"/>
      <c r="W719" s="9"/>
      <c r="X719" s="9"/>
      <c r="Y719" s="52"/>
      <c r="Z719" s="9"/>
      <c r="AA719" s="9"/>
      <c r="AB719" s="52"/>
      <c r="AC719" s="9"/>
      <c r="AD719" s="9"/>
      <c r="AE719" s="52"/>
      <c r="AF719" s="9"/>
      <c r="AG719" s="9"/>
      <c r="AH719" s="52"/>
      <c r="AI719" s="9"/>
      <c r="AJ719" s="9"/>
      <c r="AK719" s="52"/>
      <c r="AL719" s="9"/>
      <c r="AM719" s="9"/>
      <c r="AN719" s="52"/>
    </row>
    <row r="720" spans="1:40" ht="12.75" x14ac:dyDescent="0.35">
      <c r="A720" s="9"/>
      <c r="B720" s="9"/>
      <c r="C720" s="9"/>
      <c r="D720" s="9"/>
      <c r="E720" s="9"/>
      <c r="F720" s="9"/>
      <c r="G720" s="52"/>
      <c r="H720" s="9"/>
      <c r="I720" s="9"/>
      <c r="J720" s="52"/>
      <c r="K720" s="9"/>
      <c r="L720" s="9"/>
      <c r="M720" s="52"/>
      <c r="N720" s="9"/>
      <c r="O720" s="9"/>
      <c r="P720" s="52"/>
      <c r="Q720" s="9"/>
      <c r="R720" s="9"/>
      <c r="S720" s="52"/>
      <c r="T720" s="9"/>
      <c r="U720" s="9"/>
      <c r="V720" s="52"/>
      <c r="W720" s="9"/>
      <c r="X720" s="9"/>
      <c r="Y720" s="52"/>
      <c r="Z720" s="9"/>
      <c r="AA720" s="9"/>
      <c r="AB720" s="52"/>
      <c r="AC720" s="9"/>
      <c r="AD720" s="9"/>
      <c r="AE720" s="52"/>
      <c r="AF720" s="9"/>
      <c r="AG720" s="9"/>
      <c r="AH720" s="52"/>
      <c r="AI720" s="9"/>
      <c r="AJ720" s="9"/>
      <c r="AK720" s="52"/>
      <c r="AL720" s="9"/>
      <c r="AM720" s="9"/>
      <c r="AN720" s="52"/>
    </row>
    <row r="721" spans="1:40" ht="12.75" x14ac:dyDescent="0.35">
      <c r="A721" s="9"/>
      <c r="B721" s="9"/>
      <c r="C721" s="9"/>
      <c r="D721" s="9"/>
      <c r="E721" s="9"/>
      <c r="F721" s="9"/>
      <c r="G721" s="52"/>
      <c r="H721" s="9"/>
      <c r="I721" s="9"/>
      <c r="J721" s="52"/>
      <c r="K721" s="9"/>
      <c r="L721" s="9"/>
      <c r="M721" s="52"/>
      <c r="N721" s="9"/>
      <c r="O721" s="9"/>
      <c r="P721" s="52"/>
      <c r="Q721" s="9"/>
      <c r="R721" s="9"/>
      <c r="S721" s="52"/>
      <c r="T721" s="9"/>
      <c r="U721" s="9"/>
      <c r="V721" s="52"/>
      <c r="W721" s="9"/>
      <c r="X721" s="9"/>
      <c r="Y721" s="52"/>
      <c r="Z721" s="9"/>
      <c r="AA721" s="9"/>
      <c r="AB721" s="52"/>
      <c r="AC721" s="9"/>
      <c r="AD721" s="9"/>
      <c r="AE721" s="52"/>
      <c r="AF721" s="9"/>
      <c r="AG721" s="9"/>
      <c r="AH721" s="52"/>
      <c r="AI721" s="9"/>
      <c r="AJ721" s="9"/>
      <c r="AK721" s="52"/>
      <c r="AL721" s="9"/>
      <c r="AM721" s="9"/>
      <c r="AN721" s="52"/>
    </row>
    <row r="722" spans="1:40" ht="12.75" x14ac:dyDescent="0.35">
      <c r="A722" s="9"/>
      <c r="B722" s="9"/>
      <c r="C722" s="9"/>
      <c r="D722" s="9"/>
      <c r="E722" s="9"/>
      <c r="F722" s="9"/>
      <c r="G722" s="52"/>
      <c r="H722" s="9"/>
      <c r="I722" s="9"/>
      <c r="J722" s="52"/>
      <c r="K722" s="9"/>
      <c r="L722" s="9"/>
      <c r="M722" s="52"/>
      <c r="N722" s="9"/>
      <c r="O722" s="9"/>
      <c r="P722" s="52"/>
      <c r="Q722" s="9"/>
      <c r="R722" s="9"/>
      <c r="S722" s="52"/>
      <c r="T722" s="9"/>
      <c r="U722" s="9"/>
      <c r="V722" s="52"/>
      <c r="W722" s="9"/>
      <c r="X722" s="9"/>
      <c r="Y722" s="52"/>
      <c r="Z722" s="9"/>
      <c r="AA722" s="9"/>
      <c r="AB722" s="52"/>
      <c r="AC722" s="9"/>
      <c r="AD722" s="9"/>
      <c r="AE722" s="52"/>
      <c r="AF722" s="9"/>
      <c r="AG722" s="9"/>
      <c r="AH722" s="52"/>
      <c r="AI722" s="9"/>
      <c r="AJ722" s="9"/>
      <c r="AK722" s="52"/>
      <c r="AL722" s="9"/>
      <c r="AM722" s="9"/>
      <c r="AN722" s="52"/>
    </row>
    <row r="723" spans="1:40" ht="12.75" x14ac:dyDescent="0.35">
      <c r="A723" s="9"/>
      <c r="B723" s="9"/>
      <c r="C723" s="9"/>
      <c r="D723" s="9"/>
      <c r="E723" s="9"/>
      <c r="F723" s="9"/>
      <c r="G723" s="52"/>
      <c r="H723" s="9"/>
      <c r="I723" s="9"/>
      <c r="J723" s="52"/>
      <c r="K723" s="9"/>
      <c r="L723" s="9"/>
      <c r="M723" s="52"/>
      <c r="N723" s="9"/>
      <c r="O723" s="9"/>
      <c r="P723" s="52"/>
      <c r="Q723" s="9"/>
      <c r="R723" s="9"/>
      <c r="S723" s="52"/>
      <c r="T723" s="9"/>
      <c r="U723" s="9"/>
      <c r="V723" s="52"/>
      <c r="W723" s="9"/>
      <c r="X723" s="9"/>
      <c r="Y723" s="52"/>
      <c r="Z723" s="9"/>
      <c r="AA723" s="9"/>
      <c r="AB723" s="52"/>
      <c r="AC723" s="9"/>
      <c r="AD723" s="9"/>
      <c r="AE723" s="52"/>
      <c r="AF723" s="9"/>
      <c r="AG723" s="9"/>
      <c r="AH723" s="52"/>
      <c r="AI723" s="9"/>
      <c r="AJ723" s="9"/>
      <c r="AK723" s="52"/>
      <c r="AL723" s="9"/>
      <c r="AM723" s="9"/>
      <c r="AN723" s="52"/>
    </row>
    <row r="724" spans="1:40" ht="12.75" x14ac:dyDescent="0.35">
      <c r="A724" s="9"/>
      <c r="B724" s="9"/>
      <c r="C724" s="9"/>
      <c r="D724" s="9"/>
      <c r="E724" s="9"/>
      <c r="F724" s="9"/>
      <c r="G724" s="52"/>
      <c r="H724" s="9"/>
      <c r="I724" s="9"/>
      <c r="J724" s="52"/>
      <c r="K724" s="9"/>
      <c r="L724" s="9"/>
      <c r="M724" s="52"/>
      <c r="N724" s="9"/>
      <c r="O724" s="9"/>
      <c r="P724" s="52"/>
      <c r="Q724" s="9"/>
      <c r="R724" s="9"/>
      <c r="S724" s="52"/>
      <c r="T724" s="9"/>
      <c r="U724" s="9"/>
      <c r="V724" s="52"/>
      <c r="W724" s="9"/>
      <c r="X724" s="9"/>
      <c r="Y724" s="52"/>
      <c r="Z724" s="9"/>
      <c r="AA724" s="9"/>
      <c r="AB724" s="52"/>
      <c r="AC724" s="9"/>
      <c r="AD724" s="9"/>
      <c r="AE724" s="52"/>
      <c r="AF724" s="9"/>
      <c r="AG724" s="9"/>
      <c r="AH724" s="52"/>
      <c r="AI724" s="9"/>
      <c r="AJ724" s="9"/>
      <c r="AK724" s="52"/>
      <c r="AL724" s="9"/>
      <c r="AM724" s="9"/>
      <c r="AN724" s="52"/>
    </row>
    <row r="725" spans="1:40" ht="12.75" x14ac:dyDescent="0.35">
      <c r="A725" s="9"/>
      <c r="B725" s="9"/>
      <c r="C725" s="9"/>
      <c r="D725" s="9"/>
      <c r="E725" s="9"/>
      <c r="F725" s="9"/>
      <c r="G725" s="52"/>
      <c r="H725" s="9"/>
      <c r="I725" s="9"/>
      <c r="J725" s="52"/>
      <c r="K725" s="9"/>
      <c r="L725" s="9"/>
      <c r="M725" s="52"/>
      <c r="N725" s="9"/>
      <c r="O725" s="9"/>
      <c r="P725" s="52"/>
      <c r="Q725" s="9"/>
      <c r="R725" s="9"/>
      <c r="S725" s="52"/>
      <c r="T725" s="9"/>
      <c r="U725" s="9"/>
      <c r="V725" s="52"/>
      <c r="W725" s="9"/>
      <c r="X725" s="9"/>
      <c r="Y725" s="52"/>
      <c r="Z725" s="9"/>
      <c r="AA725" s="9"/>
      <c r="AB725" s="52"/>
      <c r="AC725" s="9"/>
      <c r="AD725" s="9"/>
      <c r="AE725" s="52"/>
      <c r="AF725" s="9"/>
      <c r="AG725" s="9"/>
      <c r="AH725" s="52"/>
      <c r="AI725" s="9"/>
      <c r="AJ725" s="9"/>
      <c r="AK725" s="52"/>
      <c r="AL725" s="9"/>
      <c r="AM725" s="9"/>
      <c r="AN725" s="52"/>
    </row>
    <row r="726" spans="1:40" ht="12.75" x14ac:dyDescent="0.35">
      <c r="A726" s="9"/>
      <c r="B726" s="9"/>
      <c r="C726" s="9"/>
      <c r="D726" s="9"/>
      <c r="E726" s="9"/>
      <c r="F726" s="9"/>
      <c r="G726" s="52"/>
      <c r="H726" s="9"/>
      <c r="I726" s="9"/>
      <c r="J726" s="52"/>
      <c r="K726" s="9"/>
      <c r="L726" s="9"/>
      <c r="M726" s="52"/>
      <c r="N726" s="9"/>
      <c r="O726" s="9"/>
      <c r="P726" s="52"/>
      <c r="Q726" s="9"/>
      <c r="R726" s="9"/>
      <c r="S726" s="52"/>
      <c r="T726" s="9"/>
      <c r="U726" s="9"/>
      <c r="V726" s="52"/>
      <c r="W726" s="9"/>
      <c r="X726" s="9"/>
      <c r="Y726" s="52"/>
      <c r="Z726" s="9"/>
      <c r="AA726" s="9"/>
      <c r="AB726" s="52"/>
      <c r="AC726" s="9"/>
      <c r="AD726" s="9"/>
      <c r="AE726" s="52"/>
      <c r="AF726" s="9"/>
      <c r="AG726" s="9"/>
      <c r="AH726" s="52"/>
      <c r="AI726" s="9"/>
      <c r="AJ726" s="9"/>
      <c r="AK726" s="52"/>
      <c r="AL726" s="9"/>
      <c r="AM726" s="9"/>
      <c r="AN726" s="52"/>
    </row>
    <row r="727" spans="1:40" ht="12.75" x14ac:dyDescent="0.35">
      <c r="A727" s="9"/>
      <c r="B727" s="9"/>
      <c r="C727" s="9"/>
      <c r="D727" s="9"/>
      <c r="E727" s="9"/>
      <c r="F727" s="9"/>
      <c r="G727" s="52"/>
      <c r="H727" s="9"/>
      <c r="I727" s="9"/>
      <c r="J727" s="52"/>
      <c r="K727" s="9"/>
      <c r="L727" s="9"/>
      <c r="M727" s="52"/>
      <c r="N727" s="9"/>
      <c r="O727" s="9"/>
      <c r="P727" s="52"/>
      <c r="Q727" s="9"/>
      <c r="R727" s="9"/>
      <c r="S727" s="52"/>
      <c r="T727" s="9"/>
      <c r="U727" s="9"/>
      <c r="V727" s="52"/>
      <c r="W727" s="9"/>
      <c r="X727" s="9"/>
      <c r="Y727" s="52"/>
      <c r="Z727" s="9"/>
      <c r="AA727" s="9"/>
      <c r="AB727" s="52"/>
      <c r="AC727" s="9"/>
      <c r="AD727" s="9"/>
      <c r="AE727" s="52"/>
      <c r="AF727" s="9"/>
      <c r="AG727" s="9"/>
      <c r="AH727" s="52"/>
      <c r="AI727" s="9"/>
      <c r="AJ727" s="9"/>
      <c r="AK727" s="52"/>
      <c r="AL727" s="9"/>
      <c r="AM727" s="9"/>
      <c r="AN727" s="52"/>
    </row>
    <row r="728" spans="1:40" ht="12.75" x14ac:dyDescent="0.35">
      <c r="A728" s="9"/>
      <c r="B728" s="9"/>
      <c r="C728" s="9"/>
      <c r="D728" s="9"/>
      <c r="E728" s="9"/>
      <c r="F728" s="9"/>
      <c r="G728" s="52"/>
      <c r="H728" s="9"/>
      <c r="I728" s="9"/>
      <c r="J728" s="52"/>
      <c r="K728" s="9"/>
      <c r="L728" s="9"/>
      <c r="M728" s="52"/>
      <c r="N728" s="9"/>
      <c r="O728" s="9"/>
      <c r="P728" s="52"/>
      <c r="Q728" s="9"/>
      <c r="R728" s="9"/>
      <c r="S728" s="52"/>
      <c r="T728" s="9"/>
      <c r="U728" s="9"/>
      <c r="V728" s="52"/>
      <c r="W728" s="9"/>
      <c r="X728" s="9"/>
      <c r="Y728" s="52"/>
      <c r="Z728" s="9"/>
      <c r="AA728" s="9"/>
      <c r="AB728" s="52"/>
      <c r="AC728" s="9"/>
      <c r="AD728" s="9"/>
      <c r="AE728" s="52"/>
      <c r="AF728" s="9"/>
      <c r="AG728" s="9"/>
      <c r="AH728" s="52"/>
      <c r="AI728" s="9"/>
      <c r="AJ728" s="9"/>
      <c r="AK728" s="52"/>
      <c r="AL728" s="9"/>
      <c r="AM728" s="9"/>
      <c r="AN728" s="52"/>
    </row>
    <row r="729" spans="1:40" ht="12.75" x14ac:dyDescent="0.35">
      <c r="A729" s="9"/>
      <c r="B729" s="9"/>
      <c r="C729" s="9"/>
      <c r="D729" s="9"/>
      <c r="E729" s="9"/>
      <c r="F729" s="9"/>
      <c r="G729" s="52"/>
      <c r="H729" s="9"/>
      <c r="I729" s="9"/>
      <c r="J729" s="52"/>
      <c r="K729" s="9"/>
      <c r="L729" s="9"/>
      <c r="M729" s="52"/>
      <c r="N729" s="9"/>
      <c r="O729" s="9"/>
      <c r="P729" s="52"/>
      <c r="Q729" s="9"/>
      <c r="R729" s="9"/>
      <c r="S729" s="52"/>
      <c r="T729" s="9"/>
      <c r="U729" s="9"/>
      <c r="V729" s="52"/>
      <c r="W729" s="9"/>
      <c r="X729" s="9"/>
      <c r="Y729" s="52"/>
      <c r="Z729" s="9"/>
      <c r="AA729" s="9"/>
      <c r="AB729" s="52"/>
      <c r="AC729" s="9"/>
      <c r="AD729" s="9"/>
      <c r="AE729" s="52"/>
      <c r="AF729" s="9"/>
      <c r="AG729" s="9"/>
      <c r="AH729" s="52"/>
      <c r="AI729" s="9"/>
      <c r="AJ729" s="9"/>
      <c r="AK729" s="52"/>
      <c r="AL729" s="9"/>
      <c r="AM729" s="9"/>
      <c r="AN729" s="52"/>
    </row>
    <row r="730" spans="1:40" ht="12.75" x14ac:dyDescent="0.35">
      <c r="A730" s="9"/>
      <c r="B730" s="9"/>
      <c r="C730" s="9"/>
      <c r="D730" s="9"/>
      <c r="E730" s="9"/>
      <c r="F730" s="9"/>
      <c r="G730" s="52"/>
      <c r="H730" s="9"/>
      <c r="I730" s="9"/>
      <c r="J730" s="52"/>
      <c r="K730" s="9"/>
      <c r="L730" s="9"/>
      <c r="M730" s="52"/>
      <c r="N730" s="9"/>
      <c r="O730" s="9"/>
      <c r="P730" s="52"/>
      <c r="Q730" s="9"/>
      <c r="R730" s="9"/>
      <c r="S730" s="52"/>
      <c r="T730" s="9"/>
      <c r="U730" s="9"/>
      <c r="V730" s="52"/>
      <c r="W730" s="9"/>
      <c r="X730" s="9"/>
      <c r="Y730" s="52"/>
      <c r="Z730" s="9"/>
      <c r="AA730" s="9"/>
      <c r="AB730" s="52"/>
      <c r="AC730" s="9"/>
      <c r="AD730" s="9"/>
      <c r="AE730" s="52"/>
      <c r="AF730" s="9"/>
      <c r="AG730" s="9"/>
      <c r="AH730" s="52"/>
      <c r="AI730" s="9"/>
      <c r="AJ730" s="9"/>
      <c r="AK730" s="52"/>
      <c r="AL730" s="9"/>
      <c r="AM730" s="9"/>
      <c r="AN730" s="52"/>
    </row>
    <row r="731" spans="1:40" ht="12.75" x14ac:dyDescent="0.35">
      <c r="A731" s="9"/>
      <c r="B731" s="9"/>
      <c r="C731" s="9"/>
      <c r="D731" s="9"/>
      <c r="E731" s="9"/>
      <c r="F731" s="9"/>
      <c r="G731" s="52"/>
      <c r="H731" s="9"/>
      <c r="I731" s="9"/>
      <c r="J731" s="52"/>
      <c r="K731" s="9"/>
      <c r="L731" s="9"/>
      <c r="M731" s="52"/>
      <c r="N731" s="9"/>
      <c r="O731" s="9"/>
      <c r="P731" s="52"/>
      <c r="Q731" s="9"/>
      <c r="R731" s="9"/>
      <c r="S731" s="52"/>
      <c r="T731" s="9"/>
      <c r="U731" s="9"/>
      <c r="V731" s="52"/>
      <c r="W731" s="9"/>
      <c r="X731" s="9"/>
      <c r="Y731" s="52"/>
      <c r="Z731" s="9"/>
      <c r="AA731" s="9"/>
      <c r="AB731" s="52"/>
      <c r="AC731" s="9"/>
      <c r="AD731" s="9"/>
      <c r="AE731" s="52"/>
      <c r="AF731" s="9"/>
      <c r="AG731" s="9"/>
      <c r="AH731" s="52"/>
      <c r="AI731" s="9"/>
      <c r="AJ731" s="9"/>
      <c r="AK731" s="52"/>
      <c r="AL731" s="9"/>
      <c r="AM731" s="9"/>
      <c r="AN731" s="52"/>
    </row>
    <row r="732" spans="1:40" ht="12.75" x14ac:dyDescent="0.35">
      <c r="A732" s="9"/>
      <c r="B732" s="9"/>
      <c r="C732" s="9"/>
      <c r="D732" s="9"/>
      <c r="E732" s="9"/>
      <c r="F732" s="9"/>
      <c r="G732" s="52"/>
      <c r="H732" s="9"/>
      <c r="I732" s="9"/>
      <c r="J732" s="52"/>
      <c r="K732" s="9"/>
      <c r="L732" s="9"/>
      <c r="M732" s="52"/>
      <c r="N732" s="9"/>
      <c r="O732" s="9"/>
      <c r="P732" s="52"/>
      <c r="Q732" s="9"/>
      <c r="R732" s="9"/>
      <c r="S732" s="52"/>
      <c r="T732" s="9"/>
      <c r="U732" s="9"/>
      <c r="V732" s="52"/>
      <c r="W732" s="9"/>
      <c r="X732" s="9"/>
      <c r="Y732" s="52"/>
      <c r="Z732" s="9"/>
      <c r="AA732" s="9"/>
      <c r="AB732" s="52"/>
      <c r="AC732" s="9"/>
      <c r="AD732" s="9"/>
      <c r="AE732" s="52"/>
      <c r="AF732" s="9"/>
      <c r="AG732" s="9"/>
      <c r="AH732" s="52"/>
      <c r="AI732" s="9"/>
      <c r="AJ732" s="9"/>
      <c r="AK732" s="52"/>
      <c r="AL732" s="9"/>
      <c r="AM732" s="9"/>
      <c r="AN732" s="52"/>
    </row>
    <row r="733" spans="1:40" ht="12.75" x14ac:dyDescent="0.35">
      <c r="A733" s="9"/>
      <c r="B733" s="9"/>
      <c r="C733" s="9"/>
      <c r="D733" s="9"/>
      <c r="E733" s="9"/>
      <c r="F733" s="9"/>
      <c r="G733" s="52"/>
      <c r="H733" s="9"/>
      <c r="I733" s="9"/>
      <c r="J733" s="52"/>
      <c r="K733" s="9"/>
      <c r="L733" s="9"/>
      <c r="M733" s="52"/>
      <c r="N733" s="9"/>
      <c r="O733" s="9"/>
      <c r="P733" s="52"/>
      <c r="Q733" s="9"/>
      <c r="R733" s="9"/>
      <c r="S733" s="52"/>
      <c r="T733" s="9"/>
      <c r="U733" s="9"/>
      <c r="V733" s="52"/>
      <c r="W733" s="9"/>
      <c r="X733" s="9"/>
      <c r="Y733" s="52"/>
      <c r="Z733" s="9"/>
      <c r="AA733" s="9"/>
      <c r="AB733" s="52"/>
      <c r="AC733" s="9"/>
      <c r="AD733" s="9"/>
      <c r="AE733" s="52"/>
      <c r="AF733" s="9"/>
      <c r="AG733" s="9"/>
      <c r="AH733" s="52"/>
      <c r="AI733" s="9"/>
      <c r="AJ733" s="9"/>
      <c r="AK733" s="52"/>
      <c r="AL733" s="9"/>
      <c r="AM733" s="9"/>
      <c r="AN733" s="52"/>
    </row>
    <row r="734" spans="1:40" ht="12.75" x14ac:dyDescent="0.35">
      <c r="A734" s="9"/>
      <c r="B734" s="9"/>
      <c r="C734" s="9"/>
      <c r="D734" s="9"/>
      <c r="E734" s="9"/>
      <c r="F734" s="9"/>
      <c r="G734" s="52"/>
      <c r="H734" s="9"/>
      <c r="I734" s="9"/>
      <c r="J734" s="52"/>
      <c r="K734" s="9"/>
      <c r="L734" s="9"/>
      <c r="M734" s="52"/>
      <c r="N734" s="9"/>
      <c r="O734" s="9"/>
      <c r="P734" s="52"/>
      <c r="Q734" s="9"/>
      <c r="R734" s="9"/>
      <c r="S734" s="52"/>
      <c r="T734" s="9"/>
      <c r="U734" s="9"/>
      <c r="V734" s="52"/>
      <c r="W734" s="9"/>
      <c r="X734" s="9"/>
      <c r="Y734" s="52"/>
      <c r="Z734" s="9"/>
      <c r="AA734" s="9"/>
      <c r="AB734" s="52"/>
      <c r="AC734" s="9"/>
      <c r="AD734" s="9"/>
      <c r="AE734" s="52"/>
      <c r="AF734" s="9"/>
      <c r="AG734" s="9"/>
      <c r="AH734" s="52"/>
      <c r="AI734" s="9"/>
      <c r="AJ734" s="9"/>
      <c r="AK734" s="52"/>
      <c r="AL734" s="9"/>
      <c r="AM734" s="9"/>
      <c r="AN734" s="52"/>
    </row>
    <row r="735" spans="1:40" ht="12.75" x14ac:dyDescent="0.35">
      <c r="A735" s="9"/>
      <c r="B735" s="9"/>
      <c r="C735" s="9"/>
      <c r="D735" s="9"/>
      <c r="E735" s="9"/>
      <c r="F735" s="9"/>
      <c r="G735" s="52"/>
      <c r="H735" s="9"/>
      <c r="I735" s="9"/>
      <c r="J735" s="52"/>
      <c r="K735" s="9"/>
      <c r="L735" s="9"/>
      <c r="M735" s="52"/>
      <c r="N735" s="9"/>
      <c r="O735" s="9"/>
      <c r="P735" s="52"/>
      <c r="Q735" s="9"/>
      <c r="R735" s="9"/>
      <c r="S735" s="52"/>
      <c r="T735" s="9"/>
      <c r="U735" s="9"/>
      <c r="V735" s="52"/>
      <c r="W735" s="9"/>
      <c r="X735" s="9"/>
      <c r="Y735" s="52"/>
      <c r="Z735" s="9"/>
      <c r="AA735" s="9"/>
      <c r="AB735" s="52"/>
      <c r="AC735" s="9"/>
      <c r="AD735" s="9"/>
      <c r="AE735" s="52"/>
      <c r="AF735" s="9"/>
      <c r="AG735" s="9"/>
      <c r="AH735" s="52"/>
      <c r="AI735" s="9"/>
      <c r="AJ735" s="9"/>
      <c r="AK735" s="52"/>
      <c r="AL735" s="9"/>
      <c r="AM735" s="9"/>
      <c r="AN735" s="52"/>
    </row>
    <row r="736" spans="1:40" ht="12.75" x14ac:dyDescent="0.35">
      <c r="A736" s="9"/>
      <c r="B736" s="9"/>
      <c r="C736" s="9"/>
      <c r="D736" s="9"/>
      <c r="E736" s="9"/>
      <c r="F736" s="9"/>
      <c r="G736" s="52"/>
      <c r="H736" s="9"/>
      <c r="I736" s="9"/>
      <c r="J736" s="52"/>
      <c r="K736" s="9"/>
      <c r="L736" s="9"/>
      <c r="M736" s="52"/>
      <c r="N736" s="9"/>
      <c r="O736" s="9"/>
      <c r="P736" s="52"/>
      <c r="Q736" s="9"/>
      <c r="R736" s="9"/>
      <c r="S736" s="52"/>
      <c r="T736" s="9"/>
      <c r="U736" s="9"/>
      <c r="V736" s="52"/>
      <c r="W736" s="9"/>
      <c r="X736" s="9"/>
      <c r="Y736" s="52"/>
      <c r="Z736" s="9"/>
      <c r="AA736" s="9"/>
      <c r="AB736" s="52"/>
      <c r="AC736" s="9"/>
      <c r="AD736" s="9"/>
      <c r="AE736" s="52"/>
      <c r="AF736" s="9"/>
      <c r="AG736" s="9"/>
      <c r="AH736" s="52"/>
      <c r="AI736" s="9"/>
      <c r="AJ736" s="9"/>
      <c r="AK736" s="52"/>
      <c r="AL736" s="9"/>
      <c r="AM736" s="9"/>
      <c r="AN736" s="52"/>
    </row>
    <row r="737" spans="1:40" ht="12.75" x14ac:dyDescent="0.35">
      <c r="A737" s="9"/>
      <c r="B737" s="9"/>
      <c r="C737" s="9"/>
      <c r="D737" s="9"/>
      <c r="E737" s="9"/>
      <c r="F737" s="9"/>
      <c r="G737" s="52"/>
      <c r="H737" s="9"/>
      <c r="I737" s="9"/>
      <c r="J737" s="52"/>
      <c r="K737" s="9"/>
      <c r="L737" s="9"/>
      <c r="M737" s="52"/>
      <c r="N737" s="9"/>
      <c r="O737" s="9"/>
      <c r="P737" s="52"/>
      <c r="Q737" s="9"/>
      <c r="R737" s="9"/>
      <c r="S737" s="52"/>
      <c r="T737" s="9"/>
      <c r="U737" s="9"/>
      <c r="V737" s="52"/>
      <c r="W737" s="9"/>
      <c r="X737" s="9"/>
      <c r="Y737" s="52"/>
      <c r="Z737" s="9"/>
      <c r="AA737" s="9"/>
      <c r="AB737" s="52"/>
      <c r="AC737" s="9"/>
      <c r="AD737" s="9"/>
      <c r="AE737" s="52"/>
      <c r="AF737" s="9"/>
      <c r="AG737" s="9"/>
      <c r="AH737" s="52"/>
      <c r="AI737" s="9"/>
      <c r="AJ737" s="9"/>
      <c r="AK737" s="52"/>
      <c r="AL737" s="9"/>
      <c r="AM737" s="9"/>
      <c r="AN737" s="52"/>
    </row>
    <row r="738" spans="1:40" ht="12.75" x14ac:dyDescent="0.35">
      <c r="A738" s="9"/>
      <c r="B738" s="9"/>
      <c r="C738" s="9"/>
      <c r="D738" s="9"/>
      <c r="E738" s="9"/>
      <c r="F738" s="9"/>
      <c r="G738" s="52"/>
      <c r="H738" s="9"/>
      <c r="I738" s="9"/>
      <c r="J738" s="52"/>
      <c r="K738" s="9"/>
      <c r="L738" s="9"/>
      <c r="M738" s="52"/>
      <c r="N738" s="9"/>
      <c r="O738" s="9"/>
      <c r="P738" s="52"/>
      <c r="Q738" s="9"/>
      <c r="R738" s="9"/>
      <c r="S738" s="52"/>
      <c r="T738" s="9"/>
      <c r="U738" s="9"/>
      <c r="V738" s="52"/>
      <c r="W738" s="9"/>
      <c r="X738" s="9"/>
      <c r="Y738" s="52"/>
      <c r="Z738" s="9"/>
      <c r="AA738" s="9"/>
      <c r="AB738" s="52"/>
      <c r="AC738" s="9"/>
      <c r="AD738" s="9"/>
      <c r="AE738" s="52"/>
      <c r="AF738" s="9"/>
      <c r="AG738" s="9"/>
      <c r="AH738" s="52"/>
      <c r="AI738" s="9"/>
      <c r="AJ738" s="9"/>
      <c r="AK738" s="52"/>
      <c r="AL738" s="9"/>
      <c r="AM738" s="9"/>
      <c r="AN738" s="52"/>
    </row>
    <row r="739" spans="1:40" ht="12.75" x14ac:dyDescent="0.35">
      <c r="A739" s="9"/>
      <c r="B739" s="9"/>
      <c r="C739" s="9"/>
      <c r="D739" s="9"/>
      <c r="E739" s="9"/>
      <c r="F739" s="9"/>
      <c r="G739" s="52"/>
      <c r="H739" s="9"/>
      <c r="I739" s="9"/>
      <c r="J739" s="52"/>
      <c r="K739" s="9"/>
      <c r="L739" s="9"/>
      <c r="M739" s="52"/>
      <c r="N739" s="9"/>
      <c r="O739" s="9"/>
      <c r="P739" s="52"/>
      <c r="Q739" s="9"/>
      <c r="R739" s="9"/>
      <c r="S739" s="52"/>
      <c r="T739" s="9"/>
      <c r="U739" s="9"/>
      <c r="V739" s="52"/>
      <c r="W739" s="9"/>
      <c r="X739" s="9"/>
      <c r="Y739" s="52"/>
      <c r="Z739" s="9"/>
      <c r="AA739" s="9"/>
      <c r="AB739" s="52"/>
      <c r="AC739" s="9"/>
      <c r="AD739" s="9"/>
      <c r="AE739" s="52"/>
      <c r="AF739" s="9"/>
      <c r="AG739" s="9"/>
      <c r="AH739" s="52"/>
      <c r="AI739" s="9"/>
      <c r="AJ739" s="9"/>
      <c r="AK739" s="52"/>
      <c r="AL739" s="9"/>
      <c r="AM739" s="9"/>
      <c r="AN739" s="52"/>
    </row>
    <row r="740" spans="1:40" ht="12.75" x14ac:dyDescent="0.35">
      <c r="A740" s="9"/>
      <c r="B740" s="9"/>
      <c r="C740" s="9"/>
      <c r="D740" s="9"/>
      <c r="E740" s="9"/>
      <c r="F740" s="9"/>
      <c r="G740" s="52"/>
      <c r="H740" s="9"/>
      <c r="I740" s="9"/>
      <c r="J740" s="52"/>
      <c r="K740" s="9"/>
      <c r="L740" s="9"/>
      <c r="M740" s="52"/>
      <c r="N740" s="9"/>
      <c r="O740" s="9"/>
      <c r="P740" s="52"/>
      <c r="Q740" s="9"/>
      <c r="R740" s="9"/>
      <c r="S740" s="52"/>
      <c r="T740" s="9"/>
      <c r="U740" s="9"/>
      <c r="V740" s="52"/>
      <c r="W740" s="9"/>
      <c r="X740" s="9"/>
      <c r="Y740" s="52"/>
      <c r="Z740" s="9"/>
      <c r="AA740" s="9"/>
      <c r="AB740" s="52"/>
      <c r="AC740" s="9"/>
      <c r="AD740" s="9"/>
      <c r="AE740" s="52"/>
      <c r="AF740" s="9"/>
      <c r="AG740" s="9"/>
      <c r="AH740" s="52"/>
      <c r="AI740" s="9"/>
      <c r="AJ740" s="9"/>
      <c r="AK740" s="52"/>
      <c r="AL740" s="9"/>
      <c r="AM740" s="9"/>
      <c r="AN740" s="52"/>
    </row>
    <row r="741" spans="1:40" ht="12.75" x14ac:dyDescent="0.35">
      <c r="A741" s="9"/>
      <c r="B741" s="9"/>
      <c r="C741" s="9"/>
      <c r="D741" s="9"/>
      <c r="E741" s="9"/>
      <c r="F741" s="9"/>
      <c r="G741" s="52"/>
      <c r="H741" s="9"/>
      <c r="I741" s="9"/>
      <c r="J741" s="52"/>
      <c r="K741" s="9"/>
      <c r="L741" s="9"/>
      <c r="M741" s="52"/>
      <c r="N741" s="9"/>
      <c r="O741" s="9"/>
      <c r="P741" s="52"/>
      <c r="Q741" s="9"/>
      <c r="R741" s="9"/>
      <c r="S741" s="52"/>
      <c r="T741" s="9"/>
      <c r="U741" s="9"/>
      <c r="V741" s="52"/>
      <c r="W741" s="9"/>
      <c r="X741" s="9"/>
      <c r="Y741" s="52"/>
      <c r="Z741" s="9"/>
      <c r="AA741" s="9"/>
      <c r="AB741" s="52"/>
      <c r="AC741" s="9"/>
      <c r="AD741" s="9"/>
      <c r="AE741" s="52"/>
      <c r="AF741" s="9"/>
      <c r="AG741" s="9"/>
      <c r="AH741" s="52"/>
      <c r="AI741" s="9"/>
      <c r="AJ741" s="9"/>
      <c r="AK741" s="52"/>
      <c r="AL741" s="9"/>
      <c r="AM741" s="9"/>
      <c r="AN741" s="52"/>
    </row>
    <row r="742" spans="1:40" ht="12.75" x14ac:dyDescent="0.35">
      <c r="A742" s="9"/>
      <c r="B742" s="9"/>
      <c r="C742" s="9"/>
      <c r="D742" s="9"/>
      <c r="E742" s="9"/>
      <c r="F742" s="9"/>
      <c r="G742" s="52"/>
      <c r="H742" s="9"/>
      <c r="I742" s="9"/>
      <c r="J742" s="52"/>
      <c r="K742" s="9"/>
      <c r="L742" s="9"/>
      <c r="M742" s="52"/>
      <c r="N742" s="9"/>
      <c r="O742" s="9"/>
      <c r="P742" s="52"/>
      <c r="Q742" s="9"/>
      <c r="R742" s="9"/>
      <c r="S742" s="52"/>
      <c r="T742" s="9"/>
      <c r="U742" s="9"/>
      <c r="V742" s="52"/>
      <c r="W742" s="9"/>
      <c r="X742" s="9"/>
      <c r="Y742" s="52"/>
      <c r="Z742" s="9"/>
      <c r="AA742" s="9"/>
      <c r="AB742" s="52"/>
      <c r="AC742" s="9"/>
      <c r="AD742" s="9"/>
      <c r="AE742" s="52"/>
      <c r="AF742" s="9"/>
      <c r="AG742" s="9"/>
      <c r="AH742" s="52"/>
      <c r="AI742" s="9"/>
      <c r="AJ742" s="9"/>
      <c r="AK742" s="52"/>
      <c r="AL742" s="9"/>
      <c r="AM742" s="9"/>
      <c r="AN742" s="52"/>
    </row>
    <row r="743" spans="1:40" ht="12.75" x14ac:dyDescent="0.35">
      <c r="A743" s="9"/>
      <c r="B743" s="9"/>
      <c r="C743" s="9"/>
      <c r="D743" s="9"/>
      <c r="E743" s="9"/>
      <c r="F743" s="9"/>
      <c r="G743" s="52"/>
      <c r="H743" s="9"/>
      <c r="I743" s="9"/>
      <c r="J743" s="52"/>
      <c r="K743" s="9"/>
      <c r="L743" s="9"/>
      <c r="M743" s="52"/>
      <c r="N743" s="9"/>
      <c r="O743" s="9"/>
      <c r="P743" s="52"/>
      <c r="Q743" s="9"/>
      <c r="R743" s="9"/>
      <c r="S743" s="52"/>
      <c r="T743" s="9"/>
      <c r="U743" s="9"/>
      <c r="V743" s="52"/>
      <c r="W743" s="9"/>
      <c r="X743" s="9"/>
      <c r="Y743" s="52"/>
      <c r="Z743" s="9"/>
      <c r="AA743" s="9"/>
      <c r="AB743" s="52"/>
      <c r="AC743" s="9"/>
      <c r="AD743" s="9"/>
      <c r="AE743" s="52"/>
      <c r="AF743" s="9"/>
      <c r="AG743" s="9"/>
      <c r="AH743" s="52"/>
      <c r="AI743" s="9"/>
      <c r="AJ743" s="9"/>
      <c r="AK743" s="52"/>
      <c r="AL743" s="9"/>
      <c r="AM743" s="9"/>
      <c r="AN743" s="52"/>
    </row>
    <row r="744" spans="1:40" ht="12.75" x14ac:dyDescent="0.35">
      <c r="A744" s="9"/>
      <c r="B744" s="9"/>
      <c r="C744" s="9"/>
      <c r="D744" s="9"/>
      <c r="E744" s="9"/>
      <c r="F744" s="9"/>
      <c r="G744" s="52"/>
      <c r="H744" s="9"/>
      <c r="I744" s="9"/>
      <c r="J744" s="52"/>
      <c r="K744" s="9"/>
      <c r="L744" s="9"/>
      <c r="M744" s="52"/>
      <c r="N744" s="9"/>
      <c r="O744" s="9"/>
      <c r="P744" s="52"/>
      <c r="Q744" s="9"/>
      <c r="R744" s="9"/>
      <c r="S744" s="52"/>
      <c r="T744" s="9"/>
      <c r="U744" s="9"/>
      <c r="V744" s="52"/>
      <c r="W744" s="9"/>
      <c r="X744" s="9"/>
      <c r="Y744" s="52"/>
      <c r="Z744" s="9"/>
      <c r="AA744" s="9"/>
      <c r="AB744" s="52"/>
      <c r="AC744" s="9"/>
      <c r="AD744" s="9"/>
      <c r="AE744" s="52"/>
      <c r="AF744" s="9"/>
      <c r="AG744" s="9"/>
      <c r="AH744" s="52"/>
      <c r="AI744" s="9"/>
      <c r="AJ744" s="9"/>
      <c r="AK744" s="52"/>
      <c r="AL744" s="9"/>
      <c r="AM744" s="9"/>
      <c r="AN744" s="52"/>
    </row>
    <row r="745" spans="1:40" ht="12.75" x14ac:dyDescent="0.35">
      <c r="A745" s="9"/>
      <c r="B745" s="9"/>
      <c r="C745" s="9"/>
      <c r="D745" s="9"/>
      <c r="E745" s="9"/>
      <c r="F745" s="9"/>
      <c r="G745" s="52"/>
      <c r="H745" s="9"/>
      <c r="I745" s="9"/>
      <c r="J745" s="52"/>
      <c r="K745" s="9"/>
      <c r="L745" s="9"/>
      <c r="M745" s="52"/>
      <c r="N745" s="9"/>
      <c r="O745" s="9"/>
      <c r="P745" s="52"/>
      <c r="Q745" s="9"/>
      <c r="R745" s="9"/>
      <c r="S745" s="52"/>
      <c r="T745" s="9"/>
      <c r="U745" s="9"/>
      <c r="V745" s="52"/>
      <c r="W745" s="9"/>
      <c r="X745" s="9"/>
      <c r="Y745" s="52"/>
      <c r="Z745" s="9"/>
      <c r="AA745" s="9"/>
      <c r="AB745" s="52"/>
      <c r="AC745" s="9"/>
      <c r="AD745" s="9"/>
      <c r="AE745" s="52"/>
      <c r="AF745" s="9"/>
      <c r="AG745" s="9"/>
      <c r="AH745" s="52"/>
      <c r="AI745" s="9"/>
      <c r="AJ745" s="9"/>
      <c r="AK745" s="52"/>
      <c r="AL745" s="9"/>
      <c r="AM745" s="9"/>
      <c r="AN745" s="52"/>
    </row>
    <row r="746" spans="1:40" ht="12.75" x14ac:dyDescent="0.35">
      <c r="A746" s="9"/>
      <c r="B746" s="9"/>
      <c r="C746" s="9"/>
      <c r="D746" s="9"/>
      <c r="E746" s="9"/>
      <c r="F746" s="9"/>
      <c r="G746" s="52"/>
      <c r="H746" s="9"/>
      <c r="I746" s="9"/>
      <c r="J746" s="52"/>
      <c r="K746" s="9"/>
      <c r="L746" s="9"/>
      <c r="M746" s="52"/>
      <c r="N746" s="9"/>
      <c r="O746" s="9"/>
      <c r="P746" s="52"/>
      <c r="Q746" s="9"/>
      <c r="R746" s="9"/>
      <c r="S746" s="52"/>
      <c r="T746" s="9"/>
      <c r="U746" s="9"/>
      <c r="V746" s="52"/>
      <c r="W746" s="9"/>
      <c r="X746" s="9"/>
      <c r="Y746" s="52"/>
      <c r="Z746" s="9"/>
      <c r="AA746" s="9"/>
      <c r="AB746" s="52"/>
      <c r="AC746" s="9"/>
      <c r="AD746" s="9"/>
      <c r="AE746" s="52"/>
      <c r="AF746" s="9"/>
      <c r="AG746" s="9"/>
      <c r="AH746" s="52"/>
      <c r="AI746" s="9"/>
      <c r="AJ746" s="9"/>
      <c r="AK746" s="52"/>
      <c r="AL746" s="9"/>
      <c r="AM746" s="9"/>
      <c r="AN746" s="52"/>
    </row>
    <row r="747" spans="1:40" ht="12.75" x14ac:dyDescent="0.35">
      <c r="A747" s="9"/>
      <c r="B747" s="9"/>
      <c r="C747" s="9"/>
      <c r="D747" s="9"/>
      <c r="E747" s="9"/>
      <c r="F747" s="9"/>
      <c r="G747" s="52"/>
      <c r="H747" s="9"/>
      <c r="I747" s="9"/>
      <c r="J747" s="52"/>
      <c r="K747" s="9"/>
      <c r="L747" s="9"/>
      <c r="M747" s="52"/>
      <c r="N747" s="9"/>
      <c r="O747" s="9"/>
      <c r="P747" s="52"/>
      <c r="Q747" s="9"/>
      <c r="R747" s="9"/>
      <c r="S747" s="52"/>
      <c r="T747" s="9"/>
      <c r="U747" s="9"/>
      <c r="V747" s="52"/>
      <c r="W747" s="9"/>
      <c r="X747" s="9"/>
      <c r="Y747" s="52"/>
      <c r="Z747" s="9"/>
      <c r="AA747" s="9"/>
      <c r="AB747" s="52"/>
      <c r="AC747" s="9"/>
      <c r="AD747" s="9"/>
      <c r="AE747" s="52"/>
      <c r="AF747" s="9"/>
      <c r="AG747" s="9"/>
      <c r="AH747" s="52"/>
      <c r="AI747" s="9"/>
      <c r="AJ747" s="9"/>
      <c r="AK747" s="52"/>
      <c r="AL747" s="9"/>
      <c r="AM747" s="9"/>
      <c r="AN747" s="52"/>
    </row>
    <row r="748" spans="1:40" ht="12.75" x14ac:dyDescent="0.35">
      <c r="A748" s="9"/>
      <c r="B748" s="9"/>
      <c r="C748" s="9"/>
      <c r="D748" s="9"/>
      <c r="E748" s="9"/>
      <c r="F748" s="9"/>
      <c r="G748" s="52"/>
      <c r="H748" s="9"/>
      <c r="I748" s="9"/>
      <c r="J748" s="52"/>
      <c r="K748" s="9"/>
      <c r="L748" s="9"/>
      <c r="M748" s="52"/>
      <c r="N748" s="9"/>
      <c r="O748" s="9"/>
      <c r="P748" s="52"/>
      <c r="Q748" s="9"/>
      <c r="R748" s="9"/>
      <c r="S748" s="52"/>
      <c r="T748" s="9"/>
      <c r="U748" s="9"/>
      <c r="V748" s="52"/>
      <c r="W748" s="9"/>
      <c r="X748" s="9"/>
      <c r="Y748" s="52"/>
      <c r="Z748" s="9"/>
      <c r="AA748" s="9"/>
      <c r="AB748" s="52"/>
      <c r="AC748" s="9"/>
      <c r="AD748" s="9"/>
      <c r="AE748" s="52"/>
      <c r="AF748" s="9"/>
      <c r="AG748" s="9"/>
      <c r="AH748" s="52"/>
      <c r="AI748" s="9"/>
      <c r="AJ748" s="9"/>
      <c r="AK748" s="52"/>
      <c r="AL748" s="9"/>
      <c r="AM748" s="9"/>
      <c r="AN748" s="52"/>
    </row>
    <row r="749" spans="1:40" ht="12.75" x14ac:dyDescent="0.35">
      <c r="A749" s="9"/>
      <c r="B749" s="9"/>
      <c r="C749" s="9"/>
      <c r="D749" s="9"/>
      <c r="E749" s="9"/>
      <c r="F749" s="9"/>
      <c r="G749" s="52"/>
      <c r="H749" s="9"/>
      <c r="I749" s="9"/>
      <c r="J749" s="52"/>
      <c r="K749" s="9"/>
      <c r="L749" s="9"/>
      <c r="M749" s="52"/>
      <c r="N749" s="9"/>
      <c r="O749" s="9"/>
      <c r="P749" s="52"/>
      <c r="Q749" s="9"/>
      <c r="R749" s="9"/>
      <c r="S749" s="52"/>
      <c r="T749" s="9"/>
      <c r="U749" s="9"/>
      <c r="V749" s="52"/>
      <c r="W749" s="9"/>
      <c r="X749" s="9"/>
      <c r="Y749" s="52"/>
      <c r="Z749" s="9"/>
      <c r="AA749" s="9"/>
      <c r="AB749" s="52"/>
      <c r="AC749" s="9"/>
      <c r="AD749" s="9"/>
      <c r="AE749" s="52"/>
      <c r="AF749" s="9"/>
      <c r="AG749" s="9"/>
      <c r="AH749" s="52"/>
      <c r="AI749" s="9"/>
      <c r="AJ749" s="9"/>
      <c r="AK749" s="52"/>
      <c r="AL749" s="9"/>
      <c r="AM749" s="9"/>
      <c r="AN749" s="52"/>
    </row>
    <row r="750" spans="1:40" ht="12.75" x14ac:dyDescent="0.35">
      <c r="A750" s="9"/>
      <c r="B750" s="9"/>
      <c r="C750" s="9"/>
      <c r="D750" s="9"/>
      <c r="E750" s="9"/>
      <c r="F750" s="9"/>
      <c r="G750" s="52"/>
      <c r="H750" s="9"/>
      <c r="I750" s="9"/>
      <c r="J750" s="52"/>
      <c r="K750" s="9"/>
      <c r="L750" s="9"/>
      <c r="M750" s="52"/>
      <c r="N750" s="9"/>
      <c r="O750" s="9"/>
      <c r="P750" s="52"/>
      <c r="Q750" s="9"/>
      <c r="R750" s="9"/>
      <c r="S750" s="52"/>
      <c r="T750" s="9"/>
      <c r="U750" s="9"/>
      <c r="V750" s="52"/>
      <c r="W750" s="9"/>
      <c r="X750" s="9"/>
      <c r="Y750" s="52"/>
      <c r="Z750" s="9"/>
      <c r="AA750" s="9"/>
      <c r="AB750" s="52"/>
      <c r="AC750" s="9"/>
      <c r="AD750" s="9"/>
      <c r="AE750" s="52"/>
      <c r="AF750" s="9"/>
      <c r="AG750" s="9"/>
      <c r="AH750" s="52"/>
      <c r="AI750" s="9"/>
      <c r="AJ750" s="9"/>
      <c r="AK750" s="52"/>
      <c r="AL750" s="9"/>
      <c r="AM750" s="9"/>
      <c r="AN750" s="52"/>
    </row>
    <row r="751" spans="1:40" ht="12.75" x14ac:dyDescent="0.35">
      <c r="A751" s="9"/>
      <c r="B751" s="9"/>
      <c r="C751" s="9"/>
      <c r="D751" s="9"/>
      <c r="E751" s="9"/>
      <c r="F751" s="9"/>
      <c r="G751" s="52"/>
      <c r="H751" s="9"/>
      <c r="I751" s="9"/>
      <c r="J751" s="52"/>
      <c r="K751" s="9"/>
      <c r="L751" s="9"/>
      <c r="M751" s="52"/>
      <c r="N751" s="9"/>
      <c r="O751" s="9"/>
      <c r="P751" s="52"/>
      <c r="Q751" s="9"/>
      <c r="R751" s="9"/>
      <c r="S751" s="52"/>
      <c r="T751" s="9"/>
      <c r="U751" s="9"/>
      <c r="V751" s="52"/>
      <c r="W751" s="9"/>
      <c r="X751" s="9"/>
      <c r="Y751" s="52"/>
      <c r="Z751" s="9"/>
      <c r="AA751" s="9"/>
      <c r="AB751" s="52"/>
      <c r="AC751" s="9"/>
      <c r="AD751" s="9"/>
      <c r="AE751" s="52"/>
      <c r="AF751" s="9"/>
      <c r="AG751" s="9"/>
      <c r="AH751" s="52"/>
      <c r="AI751" s="9"/>
      <c r="AJ751" s="9"/>
      <c r="AK751" s="52"/>
      <c r="AL751" s="9"/>
      <c r="AM751" s="9"/>
      <c r="AN751" s="52"/>
    </row>
    <row r="752" spans="1:40" ht="12.75" x14ac:dyDescent="0.35">
      <c r="A752" s="9"/>
      <c r="B752" s="9"/>
      <c r="C752" s="9"/>
      <c r="D752" s="9"/>
      <c r="E752" s="9"/>
      <c r="F752" s="9"/>
      <c r="G752" s="52"/>
      <c r="H752" s="9"/>
      <c r="I752" s="9"/>
      <c r="J752" s="52"/>
      <c r="K752" s="9"/>
      <c r="L752" s="9"/>
      <c r="M752" s="52"/>
      <c r="N752" s="9"/>
      <c r="O752" s="9"/>
      <c r="P752" s="52"/>
      <c r="Q752" s="9"/>
      <c r="R752" s="9"/>
      <c r="S752" s="52"/>
      <c r="T752" s="9"/>
      <c r="U752" s="9"/>
      <c r="V752" s="52"/>
      <c r="W752" s="9"/>
      <c r="X752" s="9"/>
      <c r="Y752" s="52"/>
      <c r="Z752" s="9"/>
      <c r="AA752" s="9"/>
      <c r="AB752" s="52"/>
      <c r="AC752" s="9"/>
      <c r="AD752" s="9"/>
      <c r="AE752" s="52"/>
      <c r="AF752" s="9"/>
      <c r="AG752" s="9"/>
      <c r="AH752" s="52"/>
      <c r="AI752" s="9"/>
      <c r="AJ752" s="9"/>
      <c r="AK752" s="52"/>
      <c r="AL752" s="9"/>
      <c r="AM752" s="9"/>
      <c r="AN752" s="52"/>
    </row>
    <row r="753" spans="1:40" ht="12.75" x14ac:dyDescent="0.35">
      <c r="A753" s="9"/>
      <c r="B753" s="9"/>
      <c r="C753" s="9"/>
      <c r="D753" s="9"/>
      <c r="E753" s="9"/>
      <c r="F753" s="9"/>
      <c r="G753" s="52"/>
      <c r="H753" s="9"/>
      <c r="I753" s="9"/>
      <c r="J753" s="52"/>
      <c r="K753" s="9"/>
      <c r="L753" s="9"/>
      <c r="M753" s="52"/>
      <c r="N753" s="9"/>
      <c r="O753" s="9"/>
      <c r="P753" s="52"/>
      <c r="Q753" s="9"/>
      <c r="R753" s="9"/>
      <c r="S753" s="52"/>
      <c r="T753" s="9"/>
      <c r="U753" s="9"/>
      <c r="V753" s="52"/>
      <c r="W753" s="9"/>
      <c r="X753" s="9"/>
      <c r="Y753" s="52"/>
      <c r="Z753" s="9"/>
      <c r="AA753" s="9"/>
      <c r="AB753" s="52"/>
      <c r="AC753" s="9"/>
      <c r="AD753" s="9"/>
      <c r="AE753" s="52"/>
      <c r="AF753" s="9"/>
      <c r="AG753" s="9"/>
      <c r="AH753" s="52"/>
      <c r="AI753" s="9"/>
      <c r="AJ753" s="9"/>
      <c r="AK753" s="52"/>
      <c r="AL753" s="9"/>
      <c r="AM753" s="9"/>
      <c r="AN753" s="52"/>
    </row>
    <row r="754" spans="1:40" ht="12.75" x14ac:dyDescent="0.35">
      <c r="A754" s="9"/>
      <c r="B754" s="9"/>
      <c r="C754" s="9"/>
      <c r="D754" s="9"/>
      <c r="E754" s="9"/>
      <c r="F754" s="9"/>
      <c r="G754" s="52"/>
      <c r="H754" s="9"/>
      <c r="I754" s="9"/>
      <c r="J754" s="52"/>
      <c r="K754" s="9"/>
      <c r="L754" s="9"/>
      <c r="M754" s="52"/>
      <c r="N754" s="9"/>
      <c r="O754" s="9"/>
      <c r="P754" s="52"/>
      <c r="Q754" s="9"/>
      <c r="R754" s="9"/>
      <c r="S754" s="52"/>
      <c r="T754" s="9"/>
      <c r="U754" s="9"/>
      <c r="V754" s="52"/>
      <c r="W754" s="9"/>
      <c r="X754" s="9"/>
      <c r="Y754" s="52"/>
      <c r="Z754" s="9"/>
      <c r="AA754" s="9"/>
      <c r="AB754" s="52"/>
      <c r="AC754" s="9"/>
      <c r="AD754" s="9"/>
      <c r="AE754" s="52"/>
      <c r="AF754" s="9"/>
      <c r="AG754" s="9"/>
      <c r="AH754" s="52"/>
      <c r="AI754" s="9"/>
      <c r="AJ754" s="9"/>
      <c r="AK754" s="52"/>
      <c r="AL754" s="9"/>
      <c r="AM754" s="9"/>
      <c r="AN754" s="52"/>
    </row>
    <row r="755" spans="1:40" ht="12.75" x14ac:dyDescent="0.35">
      <c r="A755" s="9"/>
      <c r="B755" s="9"/>
      <c r="C755" s="9"/>
      <c r="D755" s="9"/>
      <c r="E755" s="9"/>
      <c r="F755" s="9"/>
      <c r="G755" s="52"/>
      <c r="H755" s="9"/>
      <c r="I755" s="9"/>
      <c r="J755" s="52"/>
      <c r="K755" s="9"/>
      <c r="L755" s="9"/>
      <c r="M755" s="52"/>
      <c r="N755" s="9"/>
      <c r="O755" s="9"/>
      <c r="P755" s="52"/>
      <c r="Q755" s="9"/>
      <c r="R755" s="9"/>
      <c r="S755" s="52"/>
      <c r="T755" s="9"/>
      <c r="U755" s="9"/>
      <c r="V755" s="52"/>
      <c r="W755" s="9"/>
      <c r="X755" s="9"/>
      <c r="Y755" s="52"/>
      <c r="Z755" s="9"/>
      <c r="AA755" s="9"/>
      <c r="AB755" s="52"/>
      <c r="AC755" s="9"/>
      <c r="AD755" s="9"/>
      <c r="AE755" s="52"/>
      <c r="AF755" s="9"/>
      <c r="AG755" s="9"/>
      <c r="AH755" s="52"/>
      <c r="AI755" s="9"/>
      <c r="AJ755" s="9"/>
      <c r="AK755" s="52"/>
      <c r="AL755" s="9"/>
      <c r="AM755" s="9"/>
      <c r="AN755" s="52"/>
    </row>
    <row r="756" spans="1:40" ht="12.75" x14ac:dyDescent="0.35">
      <c r="A756" s="9"/>
      <c r="B756" s="9"/>
      <c r="C756" s="9"/>
      <c r="D756" s="9"/>
      <c r="E756" s="9"/>
      <c r="F756" s="9"/>
      <c r="G756" s="52"/>
      <c r="H756" s="9"/>
      <c r="I756" s="9"/>
      <c r="J756" s="52"/>
      <c r="K756" s="9"/>
      <c r="L756" s="9"/>
      <c r="M756" s="52"/>
      <c r="N756" s="9"/>
      <c r="O756" s="9"/>
      <c r="P756" s="52"/>
      <c r="Q756" s="9"/>
      <c r="R756" s="9"/>
      <c r="S756" s="52"/>
      <c r="T756" s="9"/>
      <c r="U756" s="9"/>
      <c r="V756" s="52"/>
      <c r="W756" s="9"/>
      <c r="X756" s="9"/>
      <c r="Y756" s="52"/>
      <c r="Z756" s="9"/>
      <c r="AA756" s="9"/>
      <c r="AB756" s="52"/>
      <c r="AC756" s="9"/>
      <c r="AD756" s="9"/>
      <c r="AE756" s="52"/>
      <c r="AF756" s="9"/>
      <c r="AG756" s="9"/>
      <c r="AH756" s="52"/>
      <c r="AI756" s="9"/>
      <c r="AJ756" s="9"/>
      <c r="AK756" s="52"/>
      <c r="AL756" s="9"/>
      <c r="AM756" s="9"/>
      <c r="AN756" s="52"/>
    </row>
    <row r="757" spans="1:40" ht="12.75" x14ac:dyDescent="0.35">
      <c r="A757" s="9"/>
      <c r="B757" s="9"/>
      <c r="C757" s="9"/>
      <c r="D757" s="9"/>
      <c r="E757" s="9"/>
      <c r="F757" s="9"/>
      <c r="G757" s="52"/>
      <c r="H757" s="9"/>
      <c r="I757" s="9"/>
      <c r="J757" s="52"/>
      <c r="K757" s="9"/>
      <c r="L757" s="9"/>
      <c r="M757" s="52"/>
      <c r="N757" s="9"/>
      <c r="O757" s="9"/>
      <c r="P757" s="52"/>
      <c r="Q757" s="9"/>
      <c r="R757" s="9"/>
      <c r="S757" s="52"/>
      <c r="T757" s="9"/>
      <c r="U757" s="9"/>
      <c r="V757" s="52"/>
      <c r="W757" s="9"/>
      <c r="X757" s="9"/>
      <c r="Y757" s="52"/>
      <c r="Z757" s="9"/>
      <c r="AA757" s="9"/>
      <c r="AB757" s="52"/>
      <c r="AC757" s="9"/>
      <c r="AD757" s="9"/>
      <c r="AE757" s="52"/>
      <c r="AF757" s="9"/>
      <c r="AG757" s="9"/>
      <c r="AH757" s="52"/>
      <c r="AI757" s="9"/>
      <c r="AJ757" s="9"/>
      <c r="AK757" s="52"/>
      <c r="AL757" s="9"/>
      <c r="AM757" s="9"/>
      <c r="AN757" s="52"/>
    </row>
    <row r="758" spans="1:40" ht="12.75" x14ac:dyDescent="0.35">
      <c r="A758" s="9"/>
      <c r="B758" s="9"/>
      <c r="C758" s="9"/>
      <c r="D758" s="9"/>
      <c r="E758" s="9"/>
      <c r="F758" s="9"/>
      <c r="G758" s="52"/>
      <c r="H758" s="9"/>
      <c r="I758" s="9"/>
      <c r="J758" s="52"/>
      <c r="K758" s="9"/>
      <c r="L758" s="9"/>
      <c r="M758" s="52"/>
      <c r="N758" s="9"/>
      <c r="O758" s="9"/>
      <c r="P758" s="52"/>
      <c r="Q758" s="9"/>
      <c r="R758" s="9"/>
      <c r="S758" s="52"/>
      <c r="T758" s="9"/>
      <c r="U758" s="9"/>
      <c r="V758" s="52"/>
      <c r="W758" s="9"/>
      <c r="X758" s="9"/>
      <c r="Y758" s="52"/>
      <c r="Z758" s="9"/>
      <c r="AA758" s="9"/>
      <c r="AB758" s="52"/>
      <c r="AC758" s="9"/>
      <c r="AD758" s="9"/>
      <c r="AE758" s="52"/>
      <c r="AF758" s="9"/>
      <c r="AG758" s="9"/>
      <c r="AH758" s="52"/>
      <c r="AI758" s="9"/>
      <c r="AJ758" s="9"/>
      <c r="AK758" s="52"/>
      <c r="AL758" s="9"/>
      <c r="AM758" s="9"/>
      <c r="AN758" s="52"/>
    </row>
    <row r="759" spans="1:40" ht="12.75" x14ac:dyDescent="0.35">
      <c r="A759" s="9"/>
      <c r="B759" s="9"/>
      <c r="C759" s="9"/>
      <c r="D759" s="9"/>
      <c r="E759" s="9"/>
      <c r="F759" s="9"/>
      <c r="G759" s="52"/>
      <c r="H759" s="9"/>
      <c r="I759" s="9"/>
      <c r="J759" s="52"/>
      <c r="K759" s="9"/>
      <c r="L759" s="9"/>
      <c r="M759" s="52"/>
      <c r="N759" s="9"/>
      <c r="O759" s="9"/>
      <c r="P759" s="52"/>
      <c r="Q759" s="9"/>
      <c r="R759" s="9"/>
      <c r="S759" s="52"/>
      <c r="T759" s="9"/>
      <c r="U759" s="9"/>
      <c r="V759" s="52"/>
      <c r="W759" s="9"/>
      <c r="X759" s="9"/>
      <c r="Y759" s="52"/>
      <c r="Z759" s="9"/>
      <c r="AA759" s="9"/>
      <c r="AB759" s="52"/>
      <c r="AC759" s="9"/>
      <c r="AD759" s="9"/>
      <c r="AE759" s="52"/>
      <c r="AF759" s="9"/>
      <c r="AG759" s="9"/>
      <c r="AH759" s="52"/>
      <c r="AI759" s="9"/>
      <c r="AJ759" s="9"/>
      <c r="AK759" s="52"/>
      <c r="AL759" s="9"/>
      <c r="AM759" s="9"/>
      <c r="AN759" s="52"/>
    </row>
    <row r="760" spans="1:40" ht="12.75" x14ac:dyDescent="0.35">
      <c r="A760" s="9"/>
      <c r="B760" s="9"/>
      <c r="C760" s="9"/>
      <c r="D760" s="9"/>
      <c r="E760" s="9"/>
      <c r="F760" s="9"/>
      <c r="G760" s="52"/>
      <c r="H760" s="9"/>
      <c r="I760" s="9"/>
      <c r="J760" s="52"/>
      <c r="K760" s="9"/>
      <c r="L760" s="9"/>
      <c r="M760" s="52"/>
      <c r="N760" s="9"/>
      <c r="O760" s="9"/>
      <c r="P760" s="52"/>
      <c r="Q760" s="9"/>
      <c r="R760" s="9"/>
      <c r="S760" s="52"/>
      <c r="T760" s="9"/>
      <c r="U760" s="9"/>
      <c r="V760" s="52"/>
      <c r="W760" s="9"/>
      <c r="X760" s="9"/>
      <c r="Y760" s="52"/>
      <c r="Z760" s="9"/>
      <c r="AA760" s="9"/>
      <c r="AB760" s="52"/>
      <c r="AC760" s="9"/>
      <c r="AD760" s="9"/>
      <c r="AE760" s="52"/>
      <c r="AF760" s="9"/>
      <c r="AG760" s="9"/>
      <c r="AH760" s="52"/>
      <c r="AI760" s="9"/>
      <c r="AJ760" s="9"/>
      <c r="AK760" s="52"/>
      <c r="AL760" s="9"/>
      <c r="AM760" s="9"/>
      <c r="AN760" s="52"/>
    </row>
    <row r="761" spans="1:40" ht="12.75" x14ac:dyDescent="0.35">
      <c r="A761" s="9"/>
      <c r="B761" s="9"/>
      <c r="C761" s="9"/>
      <c r="D761" s="9"/>
      <c r="E761" s="9"/>
      <c r="F761" s="9"/>
      <c r="G761" s="52"/>
      <c r="H761" s="9"/>
      <c r="I761" s="9"/>
      <c r="J761" s="52"/>
      <c r="K761" s="9"/>
      <c r="L761" s="9"/>
      <c r="M761" s="52"/>
      <c r="N761" s="9"/>
      <c r="O761" s="9"/>
      <c r="P761" s="52"/>
      <c r="Q761" s="9"/>
      <c r="R761" s="9"/>
      <c r="S761" s="52"/>
      <c r="T761" s="9"/>
      <c r="U761" s="9"/>
      <c r="V761" s="52"/>
      <c r="W761" s="9"/>
      <c r="X761" s="9"/>
      <c r="Y761" s="52"/>
      <c r="Z761" s="9"/>
      <c r="AA761" s="9"/>
      <c r="AB761" s="52"/>
      <c r="AC761" s="9"/>
      <c r="AD761" s="9"/>
      <c r="AE761" s="52"/>
      <c r="AF761" s="9"/>
      <c r="AG761" s="9"/>
      <c r="AH761" s="52"/>
      <c r="AI761" s="9"/>
      <c r="AJ761" s="9"/>
      <c r="AK761" s="52"/>
      <c r="AL761" s="9"/>
      <c r="AM761" s="9"/>
      <c r="AN761" s="52"/>
    </row>
    <row r="762" spans="1:40" ht="12.75" x14ac:dyDescent="0.35">
      <c r="A762" s="9"/>
      <c r="B762" s="9"/>
      <c r="C762" s="9"/>
      <c r="D762" s="9"/>
      <c r="E762" s="9"/>
      <c r="F762" s="9"/>
      <c r="G762" s="52"/>
      <c r="H762" s="9"/>
      <c r="I762" s="9"/>
      <c r="J762" s="52"/>
      <c r="K762" s="9"/>
      <c r="L762" s="9"/>
      <c r="M762" s="52"/>
      <c r="N762" s="9"/>
      <c r="O762" s="9"/>
      <c r="P762" s="52"/>
      <c r="Q762" s="9"/>
      <c r="R762" s="9"/>
      <c r="S762" s="52"/>
      <c r="T762" s="9"/>
      <c r="U762" s="9"/>
      <c r="V762" s="52"/>
      <c r="W762" s="9"/>
      <c r="X762" s="9"/>
      <c r="Y762" s="52"/>
      <c r="Z762" s="9"/>
      <c r="AA762" s="9"/>
      <c r="AB762" s="52"/>
      <c r="AC762" s="9"/>
      <c r="AD762" s="9"/>
      <c r="AE762" s="52"/>
      <c r="AF762" s="9"/>
      <c r="AG762" s="9"/>
      <c r="AH762" s="52"/>
      <c r="AI762" s="9"/>
      <c r="AJ762" s="9"/>
      <c r="AK762" s="52"/>
      <c r="AL762" s="9"/>
      <c r="AM762" s="9"/>
      <c r="AN762" s="52"/>
    </row>
    <row r="763" spans="1:40" ht="12.75" x14ac:dyDescent="0.35">
      <c r="A763" s="9"/>
      <c r="B763" s="9"/>
      <c r="C763" s="9"/>
      <c r="D763" s="9"/>
      <c r="E763" s="9"/>
      <c r="F763" s="9"/>
      <c r="G763" s="52"/>
      <c r="H763" s="9"/>
      <c r="I763" s="9"/>
      <c r="J763" s="52"/>
      <c r="K763" s="9"/>
      <c r="L763" s="9"/>
      <c r="M763" s="52"/>
      <c r="N763" s="9"/>
      <c r="O763" s="9"/>
      <c r="P763" s="52"/>
      <c r="Q763" s="9"/>
      <c r="R763" s="9"/>
      <c r="S763" s="52"/>
      <c r="T763" s="9"/>
      <c r="U763" s="9"/>
      <c r="V763" s="52"/>
      <c r="W763" s="9"/>
      <c r="X763" s="9"/>
      <c r="Y763" s="52"/>
      <c r="Z763" s="9"/>
      <c r="AA763" s="9"/>
      <c r="AB763" s="52"/>
      <c r="AC763" s="9"/>
      <c r="AD763" s="9"/>
      <c r="AE763" s="52"/>
      <c r="AF763" s="9"/>
      <c r="AG763" s="9"/>
      <c r="AH763" s="52"/>
      <c r="AI763" s="9"/>
      <c r="AJ763" s="9"/>
      <c r="AK763" s="52"/>
      <c r="AL763" s="9"/>
      <c r="AM763" s="9"/>
      <c r="AN763" s="52"/>
    </row>
    <row r="764" spans="1:40" ht="12.75" x14ac:dyDescent="0.35">
      <c r="A764" s="9"/>
      <c r="B764" s="9"/>
      <c r="C764" s="9"/>
      <c r="D764" s="9"/>
      <c r="E764" s="9"/>
      <c r="F764" s="9"/>
      <c r="G764" s="52"/>
      <c r="H764" s="9"/>
      <c r="I764" s="9"/>
      <c r="J764" s="52"/>
      <c r="K764" s="9"/>
      <c r="L764" s="9"/>
      <c r="M764" s="52"/>
      <c r="N764" s="9"/>
      <c r="O764" s="9"/>
      <c r="P764" s="52"/>
      <c r="Q764" s="9"/>
      <c r="R764" s="9"/>
      <c r="S764" s="52"/>
      <c r="T764" s="9"/>
      <c r="U764" s="9"/>
      <c r="V764" s="52"/>
      <c r="W764" s="9"/>
      <c r="X764" s="9"/>
      <c r="Y764" s="52"/>
      <c r="Z764" s="9"/>
      <c r="AA764" s="9"/>
      <c r="AB764" s="52"/>
      <c r="AC764" s="9"/>
      <c r="AD764" s="9"/>
      <c r="AE764" s="52"/>
      <c r="AF764" s="9"/>
      <c r="AG764" s="9"/>
      <c r="AH764" s="52"/>
      <c r="AI764" s="9"/>
      <c r="AJ764" s="9"/>
      <c r="AK764" s="52"/>
      <c r="AL764" s="9"/>
      <c r="AM764" s="9"/>
      <c r="AN764" s="52"/>
    </row>
    <row r="765" spans="1:40" ht="12.75" x14ac:dyDescent="0.35">
      <c r="A765" s="9"/>
      <c r="B765" s="9"/>
      <c r="C765" s="9"/>
      <c r="D765" s="9"/>
      <c r="E765" s="9"/>
      <c r="F765" s="9"/>
      <c r="G765" s="52"/>
      <c r="H765" s="9"/>
      <c r="I765" s="9"/>
      <c r="J765" s="52"/>
      <c r="K765" s="9"/>
      <c r="L765" s="9"/>
      <c r="M765" s="52"/>
      <c r="N765" s="9"/>
      <c r="O765" s="9"/>
      <c r="P765" s="52"/>
      <c r="Q765" s="9"/>
      <c r="R765" s="9"/>
      <c r="S765" s="52"/>
      <c r="T765" s="9"/>
      <c r="U765" s="9"/>
      <c r="V765" s="52"/>
      <c r="W765" s="9"/>
      <c r="X765" s="9"/>
      <c r="Y765" s="52"/>
      <c r="Z765" s="9"/>
      <c r="AA765" s="9"/>
      <c r="AB765" s="52"/>
      <c r="AC765" s="9"/>
      <c r="AD765" s="9"/>
      <c r="AE765" s="52"/>
      <c r="AF765" s="9"/>
      <c r="AG765" s="9"/>
      <c r="AH765" s="52"/>
      <c r="AI765" s="9"/>
      <c r="AJ765" s="9"/>
      <c r="AK765" s="52"/>
      <c r="AL765" s="9"/>
      <c r="AM765" s="9"/>
      <c r="AN765" s="52"/>
    </row>
    <row r="766" spans="1:40" ht="12.75" x14ac:dyDescent="0.35">
      <c r="A766" s="9"/>
      <c r="B766" s="9"/>
      <c r="C766" s="9"/>
      <c r="D766" s="9"/>
      <c r="E766" s="9"/>
      <c r="F766" s="9"/>
      <c r="G766" s="52"/>
      <c r="H766" s="9"/>
      <c r="I766" s="9"/>
      <c r="J766" s="52"/>
      <c r="K766" s="9"/>
      <c r="L766" s="9"/>
      <c r="M766" s="52"/>
      <c r="N766" s="9"/>
      <c r="O766" s="9"/>
      <c r="P766" s="52"/>
      <c r="Q766" s="9"/>
      <c r="R766" s="9"/>
      <c r="S766" s="52"/>
      <c r="T766" s="9"/>
      <c r="U766" s="9"/>
      <c r="V766" s="52"/>
      <c r="W766" s="9"/>
      <c r="X766" s="9"/>
      <c r="Y766" s="52"/>
      <c r="Z766" s="9"/>
      <c r="AA766" s="9"/>
      <c r="AB766" s="52"/>
      <c r="AC766" s="9"/>
      <c r="AD766" s="9"/>
      <c r="AE766" s="52"/>
      <c r="AF766" s="9"/>
      <c r="AG766" s="9"/>
      <c r="AH766" s="52"/>
      <c r="AI766" s="9"/>
      <c r="AJ766" s="9"/>
      <c r="AK766" s="52"/>
      <c r="AL766" s="9"/>
      <c r="AM766" s="9"/>
      <c r="AN766" s="52"/>
    </row>
    <row r="767" spans="1:40" ht="12.75" x14ac:dyDescent="0.35">
      <c r="A767" s="9"/>
      <c r="B767" s="9"/>
      <c r="C767" s="9"/>
      <c r="D767" s="9"/>
      <c r="E767" s="9"/>
      <c r="F767" s="9"/>
      <c r="G767" s="52"/>
      <c r="H767" s="9"/>
      <c r="I767" s="9"/>
      <c r="J767" s="52"/>
      <c r="K767" s="9"/>
      <c r="L767" s="9"/>
      <c r="M767" s="52"/>
      <c r="N767" s="9"/>
      <c r="O767" s="9"/>
      <c r="P767" s="52"/>
      <c r="Q767" s="9"/>
      <c r="R767" s="9"/>
      <c r="S767" s="52"/>
      <c r="T767" s="9"/>
      <c r="U767" s="9"/>
      <c r="V767" s="52"/>
      <c r="W767" s="9"/>
      <c r="X767" s="9"/>
      <c r="Y767" s="52"/>
      <c r="Z767" s="9"/>
      <c r="AA767" s="9"/>
      <c r="AB767" s="52"/>
      <c r="AC767" s="9"/>
      <c r="AD767" s="9"/>
      <c r="AE767" s="52"/>
      <c r="AF767" s="9"/>
      <c r="AG767" s="9"/>
      <c r="AH767" s="52"/>
      <c r="AI767" s="9"/>
      <c r="AJ767" s="9"/>
      <c r="AK767" s="52"/>
      <c r="AL767" s="9"/>
      <c r="AM767" s="9"/>
      <c r="AN767" s="52"/>
    </row>
    <row r="768" spans="1:40" ht="12.75" x14ac:dyDescent="0.35">
      <c r="A768" s="9"/>
      <c r="B768" s="9"/>
      <c r="C768" s="9"/>
      <c r="D768" s="9"/>
      <c r="E768" s="9"/>
      <c r="F768" s="9"/>
      <c r="G768" s="52"/>
      <c r="H768" s="9"/>
      <c r="I768" s="9"/>
      <c r="J768" s="52"/>
      <c r="K768" s="9"/>
      <c r="L768" s="9"/>
      <c r="M768" s="52"/>
      <c r="N768" s="9"/>
      <c r="O768" s="9"/>
      <c r="P768" s="52"/>
      <c r="Q768" s="9"/>
      <c r="R768" s="9"/>
      <c r="S768" s="52"/>
      <c r="T768" s="9"/>
      <c r="U768" s="9"/>
      <c r="V768" s="52"/>
      <c r="W768" s="9"/>
      <c r="X768" s="9"/>
      <c r="Y768" s="52"/>
      <c r="Z768" s="9"/>
      <c r="AA768" s="9"/>
      <c r="AB768" s="52"/>
      <c r="AC768" s="9"/>
      <c r="AD768" s="9"/>
      <c r="AE768" s="52"/>
      <c r="AF768" s="9"/>
      <c r="AG768" s="9"/>
      <c r="AH768" s="52"/>
      <c r="AI768" s="9"/>
      <c r="AJ768" s="9"/>
      <c r="AK768" s="52"/>
      <c r="AL768" s="9"/>
      <c r="AM768" s="9"/>
      <c r="AN768" s="52"/>
    </row>
    <row r="769" spans="1:40" ht="12.75" x14ac:dyDescent="0.35">
      <c r="A769" s="9"/>
      <c r="B769" s="9"/>
      <c r="C769" s="9"/>
      <c r="D769" s="9"/>
      <c r="E769" s="9"/>
      <c r="F769" s="9"/>
      <c r="G769" s="52"/>
      <c r="H769" s="9"/>
      <c r="I769" s="9"/>
      <c r="J769" s="52"/>
      <c r="K769" s="9"/>
      <c r="L769" s="9"/>
      <c r="M769" s="52"/>
      <c r="N769" s="9"/>
      <c r="O769" s="9"/>
      <c r="P769" s="52"/>
      <c r="Q769" s="9"/>
      <c r="R769" s="9"/>
      <c r="S769" s="52"/>
      <c r="T769" s="9"/>
      <c r="U769" s="9"/>
      <c r="V769" s="52"/>
      <c r="W769" s="9"/>
      <c r="X769" s="9"/>
      <c r="Y769" s="52"/>
      <c r="Z769" s="9"/>
      <c r="AA769" s="9"/>
      <c r="AB769" s="52"/>
      <c r="AC769" s="9"/>
      <c r="AD769" s="9"/>
      <c r="AE769" s="52"/>
      <c r="AF769" s="9"/>
      <c r="AG769" s="9"/>
      <c r="AH769" s="52"/>
      <c r="AI769" s="9"/>
      <c r="AJ769" s="9"/>
      <c r="AK769" s="52"/>
      <c r="AL769" s="9"/>
      <c r="AM769" s="9"/>
      <c r="AN769" s="52"/>
    </row>
    <row r="770" spans="1:40" ht="12.75" x14ac:dyDescent="0.35">
      <c r="A770" s="9"/>
      <c r="B770" s="9"/>
      <c r="C770" s="9"/>
      <c r="D770" s="9"/>
      <c r="E770" s="9"/>
      <c r="F770" s="9"/>
      <c r="G770" s="52"/>
      <c r="H770" s="9"/>
      <c r="I770" s="9"/>
      <c r="J770" s="52"/>
      <c r="K770" s="9"/>
      <c r="L770" s="9"/>
      <c r="M770" s="52"/>
      <c r="N770" s="9"/>
      <c r="O770" s="9"/>
      <c r="P770" s="52"/>
      <c r="Q770" s="9"/>
      <c r="R770" s="9"/>
      <c r="S770" s="52"/>
      <c r="T770" s="9"/>
      <c r="U770" s="9"/>
      <c r="V770" s="52"/>
      <c r="W770" s="9"/>
      <c r="X770" s="9"/>
      <c r="Y770" s="52"/>
      <c r="Z770" s="9"/>
      <c r="AA770" s="9"/>
      <c r="AB770" s="52"/>
      <c r="AC770" s="9"/>
      <c r="AD770" s="9"/>
      <c r="AE770" s="52"/>
      <c r="AF770" s="9"/>
      <c r="AG770" s="9"/>
      <c r="AH770" s="52"/>
      <c r="AI770" s="9"/>
      <c r="AJ770" s="9"/>
      <c r="AK770" s="52"/>
      <c r="AL770" s="9"/>
      <c r="AM770" s="9"/>
      <c r="AN770" s="52"/>
    </row>
    <row r="771" spans="1:40" ht="12.75" x14ac:dyDescent="0.35">
      <c r="A771" s="9"/>
      <c r="B771" s="9"/>
      <c r="C771" s="9"/>
      <c r="D771" s="9"/>
      <c r="E771" s="9"/>
      <c r="F771" s="9"/>
      <c r="G771" s="52"/>
      <c r="H771" s="9"/>
      <c r="I771" s="9"/>
      <c r="J771" s="52"/>
      <c r="K771" s="9"/>
      <c r="L771" s="9"/>
      <c r="M771" s="52"/>
      <c r="N771" s="9"/>
      <c r="O771" s="9"/>
      <c r="P771" s="52"/>
      <c r="Q771" s="9"/>
      <c r="R771" s="9"/>
      <c r="S771" s="52"/>
      <c r="T771" s="9"/>
      <c r="U771" s="9"/>
      <c r="V771" s="52"/>
      <c r="W771" s="9"/>
      <c r="X771" s="9"/>
      <c r="Y771" s="52"/>
      <c r="Z771" s="9"/>
      <c r="AA771" s="9"/>
      <c r="AB771" s="52"/>
      <c r="AC771" s="9"/>
      <c r="AD771" s="9"/>
      <c r="AE771" s="52"/>
      <c r="AF771" s="9"/>
      <c r="AG771" s="9"/>
      <c r="AH771" s="52"/>
      <c r="AI771" s="9"/>
      <c r="AJ771" s="9"/>
      <c r="AK771" s="52"/>
      <c r="AL771" s="9"/>
      <c r="AM771" s="9"/>
      <c r="AN771" s="52"/>
    </row>
    <row r="772" spans="1:40" ht="12.75" x14ac:dyDescent="0.35">
      <c r="A772" s="9"/>
      <c r="B772" s="9"/>
      <c r="C772" s="9"/>
      <c r="D772" s="9"/>
      <c r="E772" s="9"/>
      <c r="F772" s="9"/>
      <c r="G772" s="52"/>
      <c r="H772" s="9"/>
      <c r="I772" s="9"/>
      <c r="J772" s="52"/>
      <c r="K772" s="9"/>
      <c r="L772" s="9"/>
      <c r="M772" s="52"/>
      <c r="N772" s="9"/>
      <c r="O772" s="9"/>
      <c r="P772" s="52"/>
      <c r="Q772" s="9"/>
      <c r="R772" s="9"/>
      <c r="S772" s="52"/>
      <c r="T772" s="9"/>
      <c r="U772" s="9"/>
      <c r="V772" s="52"/>
      <c r="W772" s="9"/>
      <c r="X772" s="9"/>
      <c r="Y772" s="52"/>
      <c r="Z772" s="9"/>
      <c r="AA772" s="9"/>
      <c r="AB772" s="52"/>
      <c r="AC772" s="9"/>
      <c r="AD772" s="9"/>
      <c r="AE772" s="52"/>
      <c r="AF772" s="9"/>
      <c r="AG772" s="9"/>
      <c r="AH772" s="52"/>
      <c r="AI772" s="9"/>
      <c r="AJ772" s="9"/>
      <c r="AK772" s="52"/>
      <c r="AL772" s="9"/>
      <c r="AM772" s="9"/>
      <c r="AN772" s="52"/>
    </row>
    <row r="773" spans="1:40" ht="12.75" x14ac:dyDescent="0.35">
      <c r="A773" s="9"/>
      <c r="B773" s="9"/>
      <c r="C773" s="9"/>
      <c r="D773" s="9"/>
      <c r="E773" s="9"/>
      <c r="F773" s="9"/>
      <c r="G773" s="52"/>
      <c r="H773" s="9"/>
      <c r="I773" s="9"/>
      <c r="J773" s="52"/>
      <c r="K773" s="9"/>
      <c r="L773" s="9"/>
      <c r="M773" s="52"/>
      <c r="N773" s="9"/>
      <c r="O773" s="9"/>
      <c r="P773" s="52"/>
      <c r="Q773" s="9"/>
      <c r="R773" s="9"/>
      <c r="S773" s="52"/>
      <c r="T773" s="9"/>
      <c r="U773" s="9"/>
      <c r="V773" s="52"/>
      <c r="W773" s="9"/>
      <c r="X773" s="9"/>
      <c r="Y773" s="52"/>
      <c r="Z773" s="9"/>
      <c r="AA773" s="9"/>
      <c r="AB773" s="52"/>
      <c r="AC773" s="9"/>
      <c r="AD773" s="9"/>
      <c r="AE773" s="52"/>
      <c r="AF773" s="9"/>
      <c r="AG773" s="9"/>
      <c r="AH773" s="52"/>
      <c r="AI773" s="9"/>
      <c r="AJ773" s="9"/>
      <c r="AK773" s="52"/>
      <c r="AL773" s="9"/>
      <c r="AM773" s="9"/>
      <c r="AN773" s="52"/>
    </row>
    <row r="774" spans="1:40" ht="12.75" x14ac:dyDescent="0.35">
      <c r="A774" s="9"/>
      <c r="B774" s="9"/>
      <c r="C774" s="9"/>
      <c r="D774" s="9"/>
      <c r="E774" s="9"/>
      <c r="F774" s="9"/>
      <c r="G774" s="52"/>
      <c r="H774" s="9"/>
      <c r="I774" s="9"/>
      <c r="J774" s="52"/>
      <c r="K774" s="9"/>
      <c r="L774" s="9"/>
      <c r="M774" s="52"/>
      <c r="N774" s="9"/>
      <c r="O774" s="9"/>
      <c r="P774" s="52"/>
      <c r="Q774" s="9"/>
      <c r="R774" s="9"/>
      <c r="S774" s="52"/>
      <c r="T774" s="9"/>
      <c r="U774" s="9"/>
      <c r="V774" s="52"/>
      <c r="W774" s="9"/>
      <c r="X774" s="9"/>
      <c r="Y774" s="52"/>
      <c r="Z774" s="9"/>
      <c r="AA774" s="9"/>
      <c r="AB774" s="52"/>
      <c r="AC774" s="9"/>
      <c r="AD774" s="9"/>
      <c r="AE774" s="52"/>
      <c r="AF774" s="9"/>
      <c r="AG774" s="9"/>
      <c r="AH774" s="52"/>
      <c r="AI774" s="9"/>
      <c r="AJ774" s="9"/>
      <c r="AK774" s="52"/>
      <c r="AL774" s="9"/>
      <c r="AM774" s="9"/>
      <c r="AN774" s="52"/>
    </row>
    <row r="775" spans="1:40" ht="12.75" x14ac:dyDescent="0.35">
      <c r="A775" s="9"/>
      <c r="B775" s="9"/>
      <c r="C775" s="9"/>
      <c r="D775" s="9"/>
      <c r="E775" s="9"/>
      <c r="F775" s="9"/>
      <c r="G775" s="52"/>
      <c r="H775" s="9"/>
      <c r="I775" s="9"/>
      <c r="J775" s="52"/>
      <c r="K775" s="9"/>
      <c r="L775" s="9"/>
      <c r="M775" s="52"/>
      <c r="N775" s="9"/>
      <c r="O775" s="9"/>
      <c r="P775" s="52"/>
      <c r="Q775" s="9"/>
      <c r="R775" s="9"/>
      <c r="S775" s="52"/>
      <c r="T775" s="9"/>
      <c r="U775" s="9"/>
      <c r="V775" s="52"/>
      <c r="W775" s="9"/>
      <c r="X775" s="9"/>
      <c r="Y775" s="52"/>
      <c r="Z775" s="9"/>
      <c r="AA775" s="9"/>
      <c r="AB775" s="52"/>
      <c r="AC775" s="9"/>
      <c r="AD775" s="9"/>
      <c r="AE775" s="52"/>
      <c r="AF775" s="9"/>
      <c r="AG775" s="9"/>
      <c r="AH775" s="52"/>
      <c r="AI775" s="9"/>
      <c r="AJ775" s="9"/>
      <c r="AK775" s="52"/>
      <c r="AL775" s="9"/>
      <c r="AM775" s="9"/>
      <c r="AN775" s="52"/>
    </row>
    <row r="776" spans="1:40" ht="12.75" x14ac:dyDescent="0.35">
      <c r="A776" s="9"/>
      <c r="B776" s="9"/>
      <c r="C776" s="9"/>
      <c r="D776" s="9"/>
      <c r="E776" s="9"/>
      <c r="F776" s="9"/>
      <c r="G776" s="52"/>
      <c r="H776" s="9"/>
      <c r="I776" s="9"/>
      <c r="J776" s="52"/>
      <c r="K776" s="9"/>
      <c r="L776" s="9"/>
      <c r="M776" s="52"/>
      <c r="N776" s="9"/>
      <c r="O776" s="9"/>
      <c r="P776" s="52"/>
      <c r="Q776" s="9"/>
      <c r="R776" s="9"/>
      <c r="S776" s="52"/>
      <c r="T776" s="9"/>
      <c r="U776" s="9"/>
      <c r="V776" s="52"/>
      <c r="W776" s="9"/>
      <c r="X776" s="9"/>
      <c r="Y776" s="52"/>
      <c r="Z776" s="9"/>
      <c r="AA776" s="9"/>
      <c r="AB776" s="52"/>
      <c r="AC776" s="9"/>
      <c r="AD776" s="9"/>
      <c r="AE776" s="52"/>
      <c r="AF776" s="9"/>
      <c r="AG776" s="9"/>
      <c r="AH776" s="52"/>
      <c r="AI776" s="9"/>
      <c r="AJ776" s="9"/>
      <c r="AK776" s="52"/>
      <c r="AL776" s="9"/>
      <c r="AM776" s="9"/>
      <c r="AN776" s="52"/>
    </row>
    <row r="777" spans="1:40" ht="12.75" x14ac:dyDescent="0.35">
      <c r="A777" s="9"/>
      <c r="B777" s="9"/>
      <c r="C777" s="9"/>
      <c r="D777" s="9"/>
      <c r="E777" s="9"/>
      <c r="F777" s="9"/>
      <c r="G777" s="52"/>
      <c r="H777" s="9"/>
      <c r="I777" s="9"/>
      <c r="J777" s="52"/>
      <c r="K777" s="9"/>
      <c r="L777" s="9"/>
      <c r="M777" s="52"/>
      <c r="N777" s="9"/>
      <c r="O777" s="9"/>
      <c r="P777" s="52"/>
      <c r="Q777" s="9"/>
      <c r="R777" s="9"/>
      <c r="S777" s="52"/>
      <c r="T777" s="9"/>
      <c r="U777" s="9"/>
      <c r="V777" s="52"/>
      <c r="W777" s="9"/>
      <c r="X777" s="9"/>
      <c r="Y777" s="52"/>
      <c r="Z777" s="9"/>
      <c r="AA777" s="9"/>
      <c r="AB777" s="52"/>
      <c r="AC777" s="9"/>
      <c r="AD777" s="9"/>
      <c r="AE777" s="52"/>
      <c r="AF777" s="9"/>
      <c r="AG777" s="9"/>
      <c r="AH777" s="52"/>
      <c r="AI777" s="9"/>
      <c r="AJ777" s="9"/>
      <c r="AK777" s="52"/>
      <c r="AL777" s="9"/>
      <c r="AM777" s="9"/>
      <c r="AN777" s="52"/>
    </row>
    <row r="778" spans="1:40" ht="12.75" x14ac:dyDescent="0.35">
      <c r="A778" s="9"/>
      <c r="B778" s="9"/>
      <c r="C778" s="9"/>
      <c r="D778" s="9"/>
      <c r="E778" s="9"/>
      <c r="F778" s="9"/>
      <c r="G778" s="52"/>
      <c r="H778" s="9"/>
      <c r="I778" s="9"/>
      <c r="J778" s="52"/>
      <c r="K778" s="9"/>
      <c r="L778" s="9"/>
      <c r="M778" s="52"/>
      <c r="N778" s="9"/>
      <c r="O778" s="9"/>
      <c r="P778" s="52"/>
      <c r="Q778" s="9"/>
      <c r="R778" s="9"/>
      <c r="S778" s="52"/>
      <c r="T778" s="9"/>
      <c r="U778" s="9"/>
      <c r="V778" s="52"/>
      <c r="W778" s="9"/>
      <c r="X778" s="9"/>
      <c r="Y778" s="52"/>
      <c r="Z778" s="9"/>
      <c r="AA778" s="9"/>
      <c r="AB778" s="52"/>
      <c r="AC778" s="9"/>
      <c r="AD778" s="9"/>
      <c r="AE778" s="52"/>
      <c r="AF778" s="9"/>
      <c r="AG778" s="9"/>
      <c r="AH778" s="52"/>
      <c r="AI778" s="9"/>
      <c r="AJ778" s="9"/>
      <c r="AK778" s="52"/>
      <c r="AL778" s="9"/>
      <c r="AM778" s="9"/>
      <c r="AN778" s="52"/>
    </row>
    <row r="779" spans="1:40" ht="12.75" x14ac:dyDescent="0.35">
      <c r="A779" s="9"/>
      <c r="B779" s="9"/>
      <c r="C779" s="9"/>
      <c r="D779" s="9"/>
      <c r="E779" s="9"/>
      <c r="F779" s="9"/>
      <c r="G779" s="52"/>
      <c r="H779" s="9"/>
      <c r="I779" s="9"/>
      <c r="J779" s="52"/>
      <c r="K779" s="9"/>
      <c r="L779" s="9"/>
      <c r="M779" s="52"/>
      <c r="N779" s="9"/>
      <c r="O779" s="9"/>
      <c r="P779" s="52"/>
      <c r="Q779" s="9"/>
      <c r="R779" s="9"/>
      <c r="S779" s="52"/>
      <c r="T779" s="9"/>
      <c r="U779" s="9"/>
      <c r="V779" s="52"/>
      <c r="W779" s="9"/>
      <c r="X779" s="9"/>
      <c r="Y779" s="52"/>
      <c r="Z779" s="9"/>
      <c r="AA779" s="9"/>
      <c r="AB779" s="52"/>
      <c r="AC779" s="9"/>
      <c r="AD779" s="9"/>
      <c r="AE779" s="52"/>
      <c r="AF779" s="9"/>
      <c r="AG779" s="9"/>
      <c r="AH779" s="52"/>
      <c r="AI779" s="9"/>
      <c r="AJ779" s="9"/>
      <c r="AK779" s="52"/>
      <c r="AL779" s="9"/>
      <c r="AM779" s="9"/>
      <c r="AN779" s="52"/>
    </row>
    <row r="780" spans="1:40" ht="12.75" x14ac:dyDescent="0.35">
      <c r="A780" s="9"/>
      <c r="B780" s="9"/>
      <c r="C780" s="9"/>
      <c r="D780" s="9"/>
      <c r="E780" s="9"/>
      <c r="F780" s="9"/>
      <c r="G780" s="52"/>
      <c r="H780" s="9"/>
      <c r="I780" s="9"/>
      <c r="J780" s="52"/>
      <c r="K780" s="9"/>
      <c r="L780" s="9"/>
      <c r="M780" s="52"/>
      <c r="N780" s="9"/>
      <c r="O780" s="9"/>
      <c r="P780" s="52"/>
      <c r="Q780" s="9"/>
      <c r="R780" s="9"/>
      <c r="S780" s="52"/>
      <c r="T780" s="9"/>
      <c r="U780" s="9"/>
      <c r="V780" s="52"/>
      <c r="W780" s="9"/>
      <c r="X780" s="9"/>
      <c r="Y780" s="52"/>
      <c r="Z780" s="9"/>
      <c r="AA780" s="9"/>
      <c r="AB780" s="52"/>
      <c r="AC780" s="9"/>
      <c r="AD780" s="9"/>
      <c r="AE780" s="52"/>
      <c r="AF780" s="9"/>
      <c r="AG780" s="9"/>
      <c r="AH780" s="52"/>
      <c r="AI780" s="9"/>
      <c r="AJ780" s="9"/>
      <c r="AK780" s="52"/>
      <c r="AL780" s="9"/>
      <c r="AM780" s="9"/>
      <c r="AN780" s="52"/>
    </row>
    <row r="781" spans="1:40" ht="12.75" x14ac:dyDescent="0.35">
      <c r="A781" s="9"/>
      <c r="B781" s="9"/>
      <c r="C781" s="9"/>
      <c r="D781" s="9"/>
      <c r="E781" s="9"/>
      <c r="F781" s="9"/>
      <c r="G781" s="52"/>
      <c r="H781" s="9"/>
      <c r="I781" s="9"/>
      <c r="J781" s="52"/>
      <c r="K781" s="9"/>
      <c r="L781" s="9"/>
      <c r="M781" s="52"/>
      <c r="N781" s="9"/>
      <c r="O781" s="9"/>
      <c r="P781" s="52"/>
      <c r="Q781" s="9"/>
      <c r="R781" s="9"/>
      <c r="S781" s="52"/>
      <c r="T781" s="9"/>
      <c r="U781" s="9"/>
      <c r="V781" s="52"/>
      <c r="W781" s="9"/>
      <c r="X781" s="9"/>
      <c r="Y781" s="52"/>
      <c r="Z781" s="9"/>
      <c r="AA781" s="9"/>
      <c r="AB781" s="52"/>
      <c r="AC781" s="9"/>
      <c r="AD781" s="9"/>
      <c r="AE781" s="52"/>
      <c r="AF781" s="9"/>
      <c r="AG781" s="9"/>
      <c r="AH781" s="52"/>
      <c r="AI781" s="9"/>
      <c r="AJ781" s="9"/>
      <c r="AK781" s="52"/>
      <c r="AL781" s="9"/>
      <c r="AM781" s="9"/>
      <c r="AN781" s="52"/>
    </row>
    <row r="782" spans="1:40" ht="12.75" x14ac:dyDescent="0.35">
      <c r="A782" s="9"/>
      <c r="B782" s="9"/>
      <c r="C782" s="9"/>
      <c r="D782" s="9"/>
      <c r="E782" s="9"/>
      <c r="F782" s="9"/>
      <c r="G782" s="52"/>
      <c r="H782" s="9"/>
      <c r="I782" s="9"/>
      <c r="J782" s="52"/>
      <c r="K782" s="9"/>
      <c r="L782" s="9"/>
      <c r="M782" s="52"/>
      <c r="N782" s="9"/>
      <c r="O782" s="9"/>
      <c r="P782" s="52"/>
      <c r="Q782" s="9"/>
      <c r="R782" s="9"/>
      <c r="S782" s="52"/>
      <c r="T782" s="9"/>
      <c r="U782" s="9"/>
      <c r="V782" s="52"/>
      <c r="W782" s="9"/>
      <c r="X782" s="9"/>
      <c r="Y782" s="52"/>
      <c r="Z782" s="9"/>
      <c r="AA782" s="9"/>
      <c r="AB782" s="52"/>
      <c r="AC782" s="9"/>
      <c r="AD782" s="9"/>
      <c r="AE782" s="52"/>
      <c r="AF782" s="9"/>
      <c r="AG782" s="9"/>
      <c r="AH782" s="52"/>
      <c r="AI782" s="9"/>
      <c r="AJ782" s="9"/>
      <c r="AK782" s="52"/>
      <c r="AL782" s="9"/>
      <c r="AM782" s="9"/>
      <c r="AN782" s="52"/>
    </row>
    <row r="783" spans="1:40" ht="12.75" x14ac:dyDescent="0.35">
      <c r="A783" s="9"/>
      <c r="B783" s="9"/>
      <c r="C783" s="9"/>
      <c r="D783" s="9"/>
      <c r="E783" s="9"/>
      <c r="F783" s="9"/>
      <c r="G783" s="52"/>
      <c r="H783" s="9"/>
      <c r="I783" s="9"/>
      <c r="J783" s="52"/>
      <c r="K783" s="9"/>
      <c r="L783" s="9"/>
      <c r="M783" s="52"/>
      <c r="N783" s="9"/>
      <c r="O783" s="9"/>
      <c r="P783" s="52"/>
      <c r="Q783" s="9"/>
      <c r="R783" s="9"/>
      <c r="S783" s="52"/>
      <c r="T783" s="9"/>
      <c r="U783" s="9"/>
      <c r="V783" s="52"/>
      <c r="W783" s="9"/>
      <c r="X783" s="9"/>
      <c r="Y783" s="52"/>
      <c r="Z783" s="9"/>
      <c r="AA783" s="9"/>
      <c r="AB783" s="52"/>
      <c r="AC783" s="9"/>
      <c r="AD783" s="9"/>
      <c r="AE783" s="52"/>
      <c r="AF783" s="9"/>
      <c r="AG783" s="9"/>
      <c r="AH783" s="52"/>
      <c r="AI783" s="9"/>
      <c r="AJ783" s="9"/>
      <c r="AK783" s="52"/>
      <c r="AL783" s="9"/>
      <c r="AM783" s="9"/>
      <c r="AN783" s="52"/>
    </row>
    <row r="784" spans="1:40" ht="12.75" x14ac:dyDescent="0.35">
      <c r="A784" s="9"/>
      <c r="B784" s="9"/>
      <c r="C784" s="9"/>
      <c r="D784" s="9"/>
      <c r="E784" s="9"/>
      <c r="F784" s="9"/>
      <c r="G784" s="52"/>
      <c r="H784" s="9"/>
      <c r="I784" s="9"/>
      <c r="J784" s="52"/>
      <c r="K784" s="9"/>
      <c r="L784" s="9"/>
      <c r="M784" s="52"/>
      <c r="N784" s="9"/>
      <c r="O784" s="9"/>
      <c r="P784" s="52"/>
      <c r="Q784" s="9"/>
      <c r="R784" s="9"/>
      <c r="S784" s="52"/>
      <c r="T784" s="9"/>
      <c r="U784" s="9"/>
      <c r="V784" s="52"/>
      <c r="W784" s="9"/>
      <c r="X784" s="9"/>
      <c r="Y784" s="52"/>
      <c r="Z784" s="9"/>
      <c r="AA784" s="9"/>
      <c r="AB784" s="52"/>
      <c r="AC784" s="9"/>
      <c r="AD784" s="9"/>
      <c r="AE784" s="52"/>
      <c r="AF784" s="9"/>
      <c r="AG784" s="9"/>
      <c r="AH784" s="52"/>
      <c r="AI784" s="9"/>
      <c r="AJ784" s="9"/>
      <c r="AK784" s="52"/>
      <c r="AL784" s="9"/>
      <c r="AM784" s="9"/>
      <c r="AN784" s="52"/>
    </row>
    <row r="785" spans="1:40" ht="12.75" x14ac:dyDescent="0.35">
      <c r="A785" s="9"/>
      <c r="B785" s="9"/>
      <c r="C785" s="9"/>
      <c r="D785" s="9"/>
      <c r="E785" s="9"/>
      <c r="F785" s="9"/>
      <c r="G785" s="52"/>
      <c r="H785" s="9"/>
      <c r="I785" s="9"/>
      <c r="J785" s="52"/>
      <c r="K785" s="9"/>
      <c r="L785" s="9"/>
      <c r="M785" s="52"/>
      <c r="N785" s="9"/>
      <c r="O785" s="9"/>
      <c r="P785" s="52"/>
      <c r="Q785" s="9"/>
      <c r="R785" s="9"/>
      <c r="S785" s="52"/>
      <c r="T785" s="9"/>
      <c r="U785" s="9"/>
      <c r="V785" s="52"/>
      <c r="W785" s="9"/>
      <c r="X785" s="9"/>
      <c r="Y785" s="52"/>
      <c r="Z785" s="9"/>
      <c r="AA785" s="9"/>
      <c r="AB785" s="52"/>
      <c r="AC785" s="9"/>
      <c r="AD785" s="9"/>
      <c r="AE785" s="52"/>
      <c r="AF785" s="9"/>
      <c r="AG785" s="9"/>
      <c r="AH785" s="52"/>
      <c r="AI785" s="9"/>
      <c r="AJ785" s="9"/>
      <c r="AK785" s="52"/>
      <c r="AL785" s="9"/>
      <c r="AM785" s="9"/>
      <c r="AN785" s="52"/>
    </row>
    <row r="786" spans="1:40" ht="12.75" x14ac:dyDescent="0.35">
      <c r="A786" s="9"/>
      <c r="B786" s="9"/>
      <c r="C786" s="9"/>
      <c r="D786" s="9"/>
      <c r="E786" s="9"/>
      <c r="F786" s="9"/>
      <c r="G786" s="52"/>
      <c r="H786" s="9"/>
      <c r="I786" s="9"/>
      <c r="J786" s="52"/>
      <c r="K786" s="9"/>
      <c r="L786" s="9"/>
      <c r="M786" s="52"/>
      <c r="N786" s="9"/>
      <c r="O786" s="9"/>
      <c r="P786" s="52"/>
      <c r="Q786" s="9"/>
      <c r="R786" s="9"/>
      <c r="S786" s="52"/>
      <c r="T786" s="9"/>
      <c r="U786" s="9"/>
      <c r="V786" s="52"/>
      <c r="W786" s="9"/>
      <c r="X786" s="9"/>
      <c r="Y786" s="52"/>
      <c r="Z786" s="9"/>
      <c r="AA786" s="9"/>
      <c r="AB786" s="52"/>
      <c r="AC786" s="9"/>
      <c r="AD786" s="9"/>
      <c r="AE786" s="52"/>
      <c r="AF786" s="9"/>
      <c r="AG786" s="9"/>
      <c r="AH786" s="52"/>
      <c r="AI786" s="9"/>
      <c r="AJ786" s="9"/>
      <c r="AK786" s="52"/>
      <c r="AL786" s="9"/>
      <c r="AM786" s="9"/>
      <c r="AN786" s="52"/>
    </row>
    <row r="787" spans="1:40" ht="12.75" x14ac:dyDescent="0.35">
      <c r="A787" s="9"/>
      <c r="B787" s="9"/>
      <c r="C787" s="9"/>
      <c r="D787" s="9"/>
      <c r="E787" s="9"/>
      <c r="F787" s="9"/>
      <c r="G787" s="52"/>
      <c r="H787" s="9"/>
      <c r="I787" s="9"/>
      <c r="J787" s="52"/>
      <c r="K787" s="9"/>
      <c r="L787" s="9"/>
      <c r="M787" s="52"/>
      <c r="N787" s="9"/>
      <c r="O787" s="9"/>
      <c r="P787" s="52"/>
      <c r="Q787" s="9"/>
      <c r="R787" s="9"/>
      <c r="S787" s="52"/>
      <c r="T787" s="9"/>
      <c r="U787" s="9"/>
      <c r="V787" s="52"/>
      <c r="W787" s="9"/>
      <c r="X787" s="9"/>
      <c r="Y787" s="52"/>
      <c r="Z787" s="9"/>
      <c r="AA787" s="9"/>
      <c r="AB787" s="52"/>
      <c r="AC787" s="9"/>
      <c r="AD787" s="9"/>
      <c r="AE787" s="52"/>
      <c r="AF787" s="9"/>
      <c r="AG787" s="9"/>
      <c r="AH787" s="52"/>
      <c r="AI787" s="9"/>
      <c r="AJ787" s="9"/>
      <c r="AK787" s="52"/>
      <c r="AL787" s="9"/>
      <c r="AM787" s="9"/>
      <c r="AN787" s="52"/>
    </row>
    <row r="788" spans="1:40" ht="12.75" x14ac:dyDescent="0.35">
      <c r="A788" s="9"/>
      <c r="B788" s="9"/>
      <c r="C788" s="9"/>
      <c r="D788" s="9"/>
      <c r="E788" s="9"/>
      <c r="F788" s="9"/>
      <c r="G788" s="52"/>
      <c r="H788" s="9"/>
      <c r="I788" s="9"/>
      <c r="J788" s="52"/>
      <c r="K788" s="9"/>
      <c r="L788" s="9"/>
      <c r="M788" s="52"/>
      <c r="N788" s="9"/>
      <c r="O788" s="9"/>
      <c r="P788" s="52"/>
      <c r="Q788" s="9"/>
      <c r="R788" s="9"/>
      <c r="S788" s="52"/>
      <c r="T788" s="9"/>
      <c r="U788" s="9"/>
      <c r="V788" s="52"/>
      <c r="W788" s="9"/>
      <c r="X788" s="9"/>
      <c r="Y788" s="52"/>
      <c r="Z788" s="9"/>
      <c r="AA788" s="9"/>
      <c r="AB788" s="52"/>
      <c r="AC788" s="9"/>
      <c r="AD788" s="9"/>
      <c r="AE788" s="52"/>
      <c r="AF788" s="9"/>
      <c r="AG788" s="9"/>
      <c r="AH788" s="52"/>
      <c r="AI788" s="9"/>
      <c r="AJ788" s="9"/>
      <c r="AK788" s="52"/>
      <c r="AL788" s="9"/>
      <c r="AM788" s="9"/>
      <c r="AN788" s="52"/>
    </row>
    <row r="789" spans="1:40" ht="12.75" x14ac:dyDescent="0.35">
      <c r="A789" s="9"/>
      <c r="B789" s="9"/>
      <c r="C789" s="9"/>
      <c r="D789" s="9"/>
      <c r="E789" s="9"/>
      <c r="F789" s="9"/>
      <c r="G789" s="52"/>
      <c r="H789" s="9"/>
      <c r="I789" s="9"/>
      <c r="J789" s="52"/>
      <c r="K789" s="9"/>
      <c r="L789" s="9"/>
      <c r="M789" s="52"/>
      <c r="N789" s="9"/>
      <c r="O789" s="9"/>
      <c r="P789" s="52"/>
      <c r="Q789" s="9"/>
      <c r="R789" s="9"/>
      <c r="S789" s="52"/>
      <c r="T789" s="9"/>
      <c r="U789" s="9"/>
      <c r="V789" s="52"/>
      <c r="W789" s="9"/>
      <c r="X789" s="9"/>
      <c r="Y789" s="52"/>
      <c r="Z789" s="9"/>
      <c r="AA789" s="9"/>
      <c r="AB789" s="52"/>
      <c r="AC789" s="9"/>
      <c r="AD789" s="9"/>
      <c r="AE789" s="52"/>
      <c r="AF789" s="9"/>
      <c r="AG789" s="9"/>
      <c r="AH789" s="52"/>
      <c r="AI789" s="9"/>
      <c r="AJ789" s="9"/>
      <c r="AK789" s="52"/>
      <c r="AL789" s="9"/>
      <c r="AM789" s="9"/>
      <c r="AN789" s="52"/>
    </row>
    <row r="790" spans="1:40" ht="12.75" x14ac:dyDescent="0.35">
      <c r="A790" s="9"/>
      <c r="B790" s="9"/>
      <c r="C790" s="9"/>
      <c r="D790" s="9"/>
      <c r="E790" s="9"/>
      <c r="F790" s="9"/>
      <c r="G790" s="52"/>
      <c r="H790" s="9"/>
      <c r="I790" s="9"/>
      <c r="J790" s="52"/>
      <c r="K790" s="9"/>
      <c r="L790" s="9"/>
      <c r="M790" s="52"/>
      <c r="N790" s="9"/>
      <c r="O790" s="9"/>
      <c r="P790" s="52"/>
      <c r="Q790" s="9"/>
      <c r="R790" s="9"/>
      <c r="S790" s="52"/>
      <c r="T790" s="9"/>
      <c r="U790" s="9"/>
      <c r="V790" s="52"/>
      <c r="W790" s="9"/>
      <c r="X790" s="9"/>
      <c r="Y790" s="52"/>
      <c r="Z790" s="9"/>
      <c r="AA790" s="9"/>
      <c r="AB790" s="52"/>
      <c r="AC790" s="9"/>
      <c r="AD790" s="9"/>
      <c r="AE790" s="52"/>
      <c r="AF790" s="9"/>
      <c r="AG790" s="9"/>
      <c r="AH790" s="52"/>
      <c r="AI790" s="9"/>
      <c r="AJ790" s="9"/>
      <c r="AK790" s="52"/>
      <c r="AL790" s="9"/>
      <c r="AM790" s="9"/>
      <c r="AN790" s="52"/>
    </row>
    <row r="791" spans="1:40" ht="12.75" x14ac:dyDescent="0.35">
      <c r="A791" s="9"/>
      <c r="B791" s="9"/>
      <c r="C791" s="9"/>
      <c r="D791" s="9"/>
      <c r="E791" s="9"/>
      <c r="F791" s="9"/>
      <c r="G791" s="52"/>
      <c r="H791" s="9"/>
      <c r="I791" s="9"/>
      <c r="J791" s="52"/>
      <c r="K791" s="9"/>
      <c r="L791" s="9"/>
      <c r="M791" s="52"/>
      <c r="N791" s="9"/>
      <c r="O791" s="9"/>
      <c r="P791" s="52"/>
      <c r="Q791" s="9"/>
      <c r="R791" s="9"/>
      <c r="S791" s="52"/>
      <c r="T791" s="9"/>
      <c r="U791" s="9"/>
      <c r="V791" s="52"/>
      <c r="W791" s="9"/>
      <c r="X791" s="9"/>
      <c r="Y791" s="52"/>
      <c r="Z791" s="9"/>
      <c r="AA791" s="9"/>
      <c r="AB791" s="52"/>
      <c r="AC791" s="9"/>
      <c r="AD791" s="9"/>
      <c r="AE791" s="52"/>
      <c r="AF791" s="9"/>
      <c r="AG791" s="9"/>
      <c r="AH791" s="52"/>
      <c r="AI791" s="9"/>
      <c r="AJ791" s="9"/>
      <c r="AK791" s="52"/>
      <c r="AL791" s="9"/>
      <c r="AM791" s="9"/>
      <c r="AN791" s="52"/>
    </row>
    <row r="792" spans="1:40" ht="12.75" x14ac:dyDescent="0.35">
      <c r="A792" s="9"/>
      <c r="B792" s="9"/>
      <c r="C792" s="9"/>
      <c r="D792" s="9"/>
      <c r="E792" s="9"/>
      <c r="F792" s="9"/>
      <c r="G792" s="52"/>
      <c r="H792" s="9"/>
      <c r="I792" s="9"/>
      <c r="J792" s="52"/>
      <c r="K792" s="9"/>
      <c r="L792" s="9"/>
      <c r="M792" s="52"/>
      <c r="N792" s="9"/>
      <c r="O792" s="9"/>
      <c r="P792" s="52"/>
      <c r="Q792" s="9"/>
      <c r="R792" s="9"/>
      <c r="S792" s="52"/>
      <c r="T792" s="9"/>
      <c r="U792" s="9"/>
      <c r="V792" s="52"/>
      <c r="W792" s="9"/>
      <c r="X792" s="9"/>
      <c r="Y792" s="52"/>
      <c r="Z792" s="9"/>
      <c r="AA792" s="9"/>
      <c r="AB792" s="52"/>
      <c r="AC792" s="9"/>
      <c r="AD792" s="9"/>
      <c r="AE792" s="52"/>
      <c r="AF792" s="9"/>
      <c r="AG792" s="9"/>
      <c r="AH792" s="52"/>
      <c r="AI792" s="9"/>
      <c r="AJ792" s="9"/>
      <c r="AK792" s="52"/>
      <c r="AL792" s="9"/>
      <c r="AM792" s="9"/>
      <c r="AN792" s="52"/>
    </row>
    <row r="793" spans="1:40" ht="12.75" x14ac:dyDescent="0.35">
      <c r="A793" s="9"/>
      <c r="B793" s="9"/>
      <c r="C793" s="9"/>
      <c r="D793" s="9"/>
      <c r="E793" s="9"/>
      <c r="F793" s="9"/>
      <c r="G793" s="52"/>
      <c r="H793" s="9"/>
      <c r="I793" s="9"/>
      <c r="J793" s="52"/>
      <c r="K793" s="9"/>
      <c r="L793" s="9"/>
      <c r="M793" s="52"/>
      <c r="N793" s="9"/>
      <c r="O793" s="9"/>
      <c r="P793" s="52"/>
      <c r="Q793" s="9"/>
      <c r="R793" s="9"/>
      <c r="S793" s="52"/>
      <c r="T793" s="9"/>
      <c r="U793" s="9"/>
      <c r="V793" s="52"/>
      <c r="W793" s="9"/>
      <c r="X793" s="9"/>
      <c r="Y793" s="52"/>
      <c r="Z793" s="9"/>
      <c r="AA793" s="9"/>
      <c r="AB793" s="52"/>
      <c r="AC793" s="9"/>
      <c r="AD793" s="9"/>
      <c r="AE793" s="52"/>
      <c r="AF793" s="9"/>
      <c r="AG793" s="9"/>
      <c r="AH793" s="52"/>
      <c r="AI793" s="9"/>
      <c r="AJ793" s="9"/>
      <c r="AK793" s="52"/>
      <c r="AL793" s="9"/>
      <c r="AM793" s="9"/>
      <c r="AN793" s="52"/>
    </row>
    <row r="794" spans="1:40" ht="12.75" x14ac:dyDescent="0.35">
      <c r="A794" s="9"/>
      <c r="B794" s="9"/>
      <c r="C794" s="9"/>
      <c r="D794" s="9"/>
      <c r="E794" s="9"/>
      <c r="F794" s="9"/>
      <c r="G794" s="52"/>
      <c r="H794" s="9"/>
      <c r="I794" s="9"/>
      <c r="J794" s="52"/>
      <c r="K794" s="9"/>
      <c r="L794" s="9"/>
      <c r="M794" s="52"/>
      <c r="N794" s="9"/>
      <c r="O794" s="9"/>
      <c r="P794" s="52"/>
      <c r="Q794" s="9"/>
      <c r="R794" s="9"/>
      <c r="S794" s="52"/>
      <c r="T794" s="9"/>
      <c r="U794" s="9"/>
      <c r="V794" s="52"/>
      <c r="W794" s="9"/>
      <c r="X794" s="9"/>
      <c r="Y794" s="52"/>
      <c r="Z794" s="9"/>
      <c r="AA794" s="9"/>
      <c r="AB794" s="52"/>
      <c r="AC794" s="9"/>
      <c r="AD794" s="9"/>
      <c r="AE794" s="52"/>
      <c r="AF794" s="9"/>
      <c r="AG794" s="9"/>
      <c r="AH794" s="52"/>
      <c r="AI794" s="9"/>
      <c r="AJ794" s="9"/>
      <c r="AK794" s="52"/>
      <c r="AL794" s="9"/>
      <c r="AM794" s="9"/>
      <c r="AN794" s="52"/>
    </row>
    <row r="795" spans="1:40" ht="12.75" x14ac:dyDescent="0.35">
      <c r="A795" s="9"/>
      <c r="B795" s="9"/>
      <c r="C795" s="9"/>
      <c r="D795" s="9"/>
      <c r="E795" s="9"/>
      <c r="F795" s="9"/>
      <c r="G795" s="52"/>
      <c r="H795" s="9"/>
      <c r="I795" s="9"/>
      <c r="J795" s="52"/>
      <c r="K795" s="9"/>
      <c r="L795" s="9"/>
      <c r="M795" s="52"/>
      <c r="N795" s="9"/>
      <c r="O795" s="9"/>
      <c r="P795" s="52"/>
      <c r="Q795" s="9"/>
      <c r="R795" s="9"/>
      <c r="S795" s="52"/>
      <c r="T795" s="9"/>
      <c r="U795" s="9"/>
      <c r="V795" s="52"/>
      <c r="W795" s="9"/>
      <c r="X795" s="9"/>
      <c r="Y795" s="52"/>
      <c r="Z795" s="9"/>
      <c r="AA795" s="9"/>
      <c r="AB795" s="52"/>
      <c r="AC795" s="9"/>
      <c r="AD795" s="9"/>
      <c r="AE795" s="52"/>
      <c r="AF795" s="9"/>
      <c r="AG795" s="9"/>
      <c r="AH795" s="52"/>
      <c r="AI795" s="9"/>
      <c r="AJ795" s="9"/>
      <c r="AK795" s="52"/>
      <c r="AL795" s="9"/>
      <c r="AM795" s="9"/>
      <c r="AN795" s="52"/>
    </row>
    <row r="796" spans="1:40" ht="12.75" x14ac:dyDescent="0.35">
      <c r="A796" s="9"/>
      <c r="B796" s="9"/>
      <c r="C796" s="9"/>
      <c r="D796" s="9"/>
      <c r="E796" s="9"/>
      <c r="F796" s="9"/>
      <c r="G796" s="52"/>
      <c r="H796" s="9"/>
      <c r="I796" s="9"/>
      <c r="J796" s="52"/>
      <c r="K796" s="9"/>
      <c r="L796" s="9"/>
      <c r="M796" s="52"/>
      <c r="N796" s="9"/>
      <c r="O796" s="9"/>
      <c r="P796" s="52"/>
      <c r="Q796" s="9"/>
      <c r="R796" s="9"/>
      <c r="S796" s="52"/>
      <c r="T796" s="9"/>
      <c r="U796" s="9"/>
      <c r="V796" s="52"/>
      <c r="W796" s="9"/>
      <c r="X796" s="9"/>
      <c r="Y796" s="52"/>
      <c r="Z796" s="9"/>
      <c r="AA796" s="9"/>
      <c r="AB796" s="52"/>
      <c r="AC796" s="9"/>
      <c r="AD796" s="9"/>
      <c r="AE796" s="52"/>
      <c r="AF796" s="9"/>
      <c r="AG796" s="9"/>
      <c r="AH796" s="52"/>
      <c r="AI796" s="9"/>
      <c r="AJ796" s="9"/>
      <c r="AK796" s="52"/>
      <c r="AL796" s="9"/>
      <c r="AM796" s="9"/>
      <c r="AN796" s="52"/>
    </row>
    <row r="797" spans="1:40" ht="12.75" x14ac:dyDescent="0.35">
      <c r="A797" s="9"/>
      <c r="B797" s="9"/>
      <c r="C797" s="9"/>
      <c r="D797" s="9"/>
      <c r="E797" s="9"/>
      <c r="F797" s="9"/>
      <c r="G797" s="52"/>
      <c r="H797" s="9"/>
      <c r="I797" s="9"/>
      <c r="J797" s="52"/>
      <c r="K797" s="9"/>
      <c r="L797" s="9"/>
      <c r="M797" s="52"/>
      <c r="N797" s="9"/>
      <c r="O797" s="9"/>
      <c r="P797" s="52"/>
      <c r="Q797" s="9"/>
      <c r="R797" s="9"/>
      <c r="S797" s="52"/>
      <c r="T797" s="9"/>
      <c r="U797" s="9"/>
      <c r="V797" s="52"/>
      <c r="W797" s="9"/>
      <c r="X797" s="9"/>
      <c r="Y797" s="52"/>
      <c r="Z797" s="9"/>
      <c r="AA797" s="9"/>
      <c r="AB797" s="52"/>
      <c r="AC797" s="9"/>
      <c r="AD797" s="9"/>
      <c r="AE797" s="52"/>
      <c r="AF797" s="9"/>
      <c r="AG797" s="9"/>
      <c r="AH797" s="52"/>
      <c r="AI797" s="9"/>
      <c r="AJ797" s="9"/>
      <c r="AK797" s="52"/>
      <c r="AL797" s="9"/>
      <c r="AM797" s="9"/>
      <c r="AN797" s="52"/>
    </row>
    <row r="798" spans="1:40" ht="12.75" x14ac:dyDescent="0.35">
      <c r="A798" s="9"/>
      <c r="B798" s="9"/>
      <c r="C798" s="9"/>
      <c r="D798" s="9"/>
      <c r="E798" s="9"/>
      <c r="F798" s="9"/>
      <c r="G798" s="52"/>
      <c r="H798" s="9"/>
      <c r="I798" s="9"/>
      <c r="J798" s="52"/>
      <c r="K798" s="9"/>
      <c r="L798" s="9"/>
      <c r="M798" s="52"/>
      <c r="N798" s="9"/>
      <c r="O798" s="9"/>
      <c r="P798" s="52"/>
      <c r="Q798" s="9"/>
      <c r="R798" s="9"/>
      <c r="S798" s="52"/>
      <c r="T798" s="9"/>
      <c r="U798" s="9"/>
      <c r="V798" s="52"/>
      <c r="W798" s="9"/>
      <c r="X798" s="9"/>
      <c r="Y798" s="52"/>
      <c r="Z798" s="9"/>
      <c r="AA798" s="9"/>
      <c r="AB798" s="52"/>
      <c r="AC798" s="9"/>
      <c r="AD798" s="9"/>
      <c r="AE798" s="52"/>
      <c r="AF798" s="9"/>
      <c r="AG798" s="9"/>
      <c r="AH798" s="52"/>
      <c r="AI798" s="9"/>
      <c r="AJ798" s="9"/>
      <c r="AK798" s="52"/>
      <c r="AL798" s="9"/>
      <c r="AM798" s="9"/>
      <c r="AN798" s="52"/>
    </row>
    <row r="799" spans="1:40" ht="12.75" x14ac:dyDescent="0.35">
      <c r="A799" s="9"/>
      <c r="B799" s="9"/>
      <c r="C799" s="9"/>
      <c r="D799" s="9"/>
      <c r="E799" s="9"/>
      <c r="F799" s="9"/>
      <c r="G799" s="52"/>
      <c r="H799" s="9"/>
      <c r="I799" s="9"/>
      <c r="J799" s="52"/>
      <c r="K799" s="9"/>
      <c r="L799" s="9"/>
      <c r="M799" s="52"/>
      <c r="N799" s="9"/>
      <c r="O799" s="9"/>
      <c r="P799" s="52"/>
      <c r="Q799" s="9"/>
      <c r="R799" s="9"/>
      <c r="S799" s="52"/>
      <c r="T799" s="9"/>
      <c r="U799" s="9"/>
      <c r="V799" s="52"/>
      <c r="W799" s="9"/>
      <c r="X799" s="9"/>
      <c r="Y799" s="52"/>
      <c r="Z799" s="9"/>
      <c r="AA799" s="9"/>
      <c r="AB799" s="52"/>
      <c r="AC799" s="9"/>
      <c r="AD799" s="9"/>
      <c r="AE799" s="52"/>
      <c r="AF799" s="9"/>
      <c r="AG799" s="9"/>
      <c r="AH799" s="52"/>
      <c r="AI799" s="9"/>
      <c r="AJ799" s="9"/>
      <c r="AK799" s="52"/>
      <c r="AL799" s="9"/>
      <c r="AM799" s="9"/>
      <c r="AN799" s="52"/>
    </row>
    <row r="800" spans="1:40" ht="12.75" x14ac:dyDescent="0.35">
      <c r="A800" s="9"/>
      <c r="B800" s="9"/>
      <c r="C800" s="9"/>
      <c r="D800" s="9"/>
      <c r="E800" s="9"/>
      <c r="F800" s="9"/>
      <c r="G800" s="52"/>
      <c r="H800" s="9"/>
      <c r="I800" s="9"/>
      <c r="J800" s="52"/>
      <c r="K800" s="9"/>
      <c r="L800" s="9"/>
      <c r="M800" s="52"/>
      <c r="N800" s="9"/>
      <c r="O800" s="9"/>
      <c r="P800" s="52"/>
      <c r="Q800" s="9"/>
      <c r="R800" s="9"/>
      <c r="S800" s="52"/>
      <c r="T800" s="9"/>
      <c r="U800" s="9"/>
      <c r="V800" s="52"/>
      <c r="W800" s="9"/>
      <c r="X800" s="9"/>
      <c r="Y800" s="52"/>
      <c r="Z800" s="9"/>
      <c r="AA800" s="9"/>
      <c r="AB800" s="52"/>
      <c r="AC800" s="9"/>
      <c r="AD800" s="9"/>
      <c r="AE800" s="52"/>
      <c r="AF800" s="9"/>
      <c r="AG800" s="9"/>
      <c r="AH800" s="52"/>
      <c r="AI800" s="9"/>
      <c r="AJ800" s="9"/>
      <c r="AK800" s="52"/>
      <c r="AL800" s="9"/>
      <c r="AM800" s="9"/>
      <c r="AN800" s="52"/>
    </row>
    <row r="801" spans="1:40" ht="12.75" x14ac:dyDescent="0.35">
      <c r="A801" s="9"/>
      <c r="B801" s="9"/>
      <c r="C801" s="9"/>
      <c r="D801" s="9"/>
      <c r="E801" s="9"/>
      <c r="F801" s="9"/>
      <c r="G801" s="52"/>
      <c r="H801" s="9"/>
      <c r="I801" s="9"/>
      <c r="J801" s="52"/>
      <c r="K801" s="9"/>
      <c r="L801" s="9"/>
      <c r="M801" s="52"/>
      <c r="N801" s="9"/>
      <c r="O801" s="9"/>
      <c r="P801" s="52"/>
      <c r="Q801" s="9"/>
      <c r="R801" s="9"/>
      <c r="S801" s="52"/>
      <c r="T801" s="9"/>
      <c r="U801" s="9"/>
      <c r="V801" s="52"/>
      <c r="W801" s="9"/>
      <c r="X801" s="9"/>
      <c r="Y801" s="52"/>
      <c r="Z801" s="9"/>
      <c r="AA801" s="9"/>
      <c r="AB801" s="52"/>
      <c r="AC801" s="9"/>
      <c r="AD801" s="9"/>
      <c r="AE801" s="52"/>
      <c r="AF801" s="9"/>
      <c r="AG801" s="9"/>
      <c r="AH801" s="52"/>
      <c r="AI801" s="9"/>
      <c r="AJ801" s="9"/>
      <c r="AK801" s="52"/>
      <c r="AL801" s="9"/>
      <c r="AM801" s="9"/>
      <c r="AN801" s="52"/>
    </row>
    <row r="802" spans="1:40" ht="12.75" x14ac:dyDescent="0.35">
      <c r="A802" s="9"/>
      <c r="B802" s="9"/>
      <c r="C802" s="9"/>
      <c r="D802" s="9"/>
      <c r="E802" s="9"/>
      <c r="F802" s="9"/>
      <c r="G802" s="52"/>
      <c r="H802" s="9"/>
      <c r="I802" s="9"/>
      <c r="J802" s="52"/>
      <c r="K802" s="9"/>
      <c r="L802" s="9"/>
      <c r="M802" s="52"/>
      <c r="N802" s="9"/>
      <c r="O802" s="9"/>
      <c r="P802" s="52"/>
      <c r="Q802" s="9"/>
      <c r="R802" s="9"/>
      <c r="S802" s="52"/>
      <c r="T802" s="9"/>
      <c r="U802" s="9"/>
      <c r="V802" s="52"/>
      <c r="W802" s="9"/>
      <c r="X802" s="9"/>
      <c r="Y802" s="52"/>
      <c r="Z802" s="9"/>
      <c r="AA802" s="9"/>
      <c r="AB802" s="52"/>
      <c r="AC802" s="9"/>
      <c r="AD802" s="9"/>
      <c r="AE802" s="52"/>
      <c r="AF802" s="9"/>
      <c r="AG802" s="9"/>
      <c r="AH802" s="52"/>
      <c r="AI802" s="9"/>
      <c r="AJ802" s="9"/>
      <c r="AK802" s="52"/>
      <c r="AL802" s="9"/>
      <c r="AM802" s="9"/>
      <c r="AN802" s="52"/>
    </row>
    <row r="803" spans="1:40" ht="12.75" x14ac:dyDescent="0.35">
      <c r="A803" s="9"/>
      <c r="B803" s="9"/>
      <c r="C803" s="9"/>
      <c r="D803" s="9"/>
      <c r="E803" s="9"/>
      <c r="F803" s="9"/>
      <c r="G803" s="52"/>
      <c r="H803" s="9"/>
      <c r="I803" s="9"/>
      <c r="J803" s="52"/>
      <c r="K803" s="9"/>
      <c r="L803" s="9"/>
      <c r="M803" s="52"/>
      <c r="N803" s="9"/>
      <c r="O803" s="9"/>
      <c r="P803" s="52"/>
      <c r="Q803" s="9"/>
      <c r="R803" s="9"/>
      <c r="S803" s="52"/>
      <c r="T803" s="9"/>
      <c r="U803" s="9"/>
      <c r="V803" s="52"/>
      <c r="W803" s="9"/>
      <c r="X803" s="9"/>
      <c r="Y803" s="52"/>
      <c r="Z803" s="9"/>
      <c r="AA803" s="9"/>
      <c r="AB803" s="52"/>
      <c r="AC803" s="9"/>
      <c r="AD803" s="9"/>
      <c r="AE803" s="52"/>
      <c r="AF803" s="9"/>
      <c r="AG803" s="9"/>
      <c r="AH803" s="52"/>
      <c r="AI803" s="9"/>
      <c r="AJ803" s="9"/>
      <c r="AK803" s="52"/>
      <c r="AL803" s="9"/>
      <c r="AM803" s="9"/>
      <c r="AN803" s="52"/>
    </row>
    <row r="804" spans="1:40" ht="12.75" x14ac:dyDescent="0.35">
      <c r="A804" s="9"/>
      <c r="B804" s="9"/>
      <c r="C804" s="9"/>
      <c r="D804" s="9"/>
      <c r="E804" s="9"/>
      <c r="F804" s="9"/>
      <c r="G804" s="52"/>
      <c r="H804" s="9"/>
      <c r="I804" s="9"/>
      <c r="J804" s="52"/>
      <c r="K804" s="9"/>
      <c r="L804" s="9"/>
      <c r="M804" s="52"/>
      <c r="N804" s="9"/>
      <c r="O804" s="9"/>
      <c r="P804" s="52"/>
      <c r="Q804" s="9"/>
      <c r="R804" s="9"/>
      <c r="S804" s="52"/>
      <c r="T804" s="9"/>
      <c r="U804" s="9"/>
      <c r="V804" s="52"/>
      <c r="W804" s="9"/>
      <c r="X804" s="9"/>
      <c r="Y804" s="52"/>
      <c r="Z804" s="9"/>
      <c r="AA804" s="9"/>
      <c r="AB804" s="52"/>
      <c r="AC804" s="9"/>
      <c r="AD804" s="9"/>
      <c r="AE804" s="52"/>
      <c r="AF804" s="9"/>
      <c r="AG804" s="9"/>
      <c r="AH804" s="52"/>
      <c r="AI804" s="9"/>
      <c r="AJ804" s="9"/>
      <c r="AK804" s="52"/>
      <c r="AL804" s="9"/>
      <c r="AM804" s="9"/>
      <c r="AN804" s="52"/>
    </row>
    <row r="805" spans="1:40" ht="12.75" x14ac:dyDescent="0.35">
      <c r="A805" s="9"/>
      <c r="B805" s="9"/>
      <c r="C805" s="9"/>
      <c r="D805" s="9"/>
      <c r="E805" s="9"/>
      <c r="F805" s="9"/>
      <c r="G805" s="52"/>
      <c r="H805" s="9"/>
      <c r="I805" s="9"/>
      <c r="J805" s="52"/>
      <c r="K805" s="9"/>
      <c r="L805" s="9"/>
      <c r="M805" s="52"/>
      <c r="N805" s="9"/>
      <c r="O805" s="9"/>
      <c r="P805" s="52"/>
      <c r="Q805" s="9"/>
      <c r="R805" s="9"/>
      <c r="S805" s="52"/>
      <c r="T805" s="9"/>
      <c r="U805" s="9"/>
      <c r="V805" s="52"/>
      <c r="W805" s="9"/>
      <c r="X805" s="9"/>
      <c r="Y805" s="52"/>
      <c r="Z805" s="9"/>
      <c r="AA805" s="9"/>
      <c r="AB805" s="52"/>
      <c r="AC805" s="9"/>
      <c r="AD805" s="9"/>
      <c r="AE805" s="52"/>
      <c r="AF805" s="9"/>
      <c r="AG805" s="9"/>
      <c r="AH805" s="52"/>
      <c r="AI805" s="9"/>
      <c r="AJ805" s="9"/>
      <c r="AK805" s="52"/>
      <c r="AL805" s="9"/>
      <c r="AM805" s="9"/>
      <c r="AN805" s="52"/>
    </row>
    <row r="806" spans="1:40" ht="12.75" x14ac:dyDescent="0.35">
      <c r="A806" s="9"/>
      <c r="B806" s="9"/>
      <c r="C806" s="9"/>
      <c r="D806" s="9"/>
      <c r="E806" s="9"/>
      <c r="F806" s="9"/>
      <c r="G806" s="52"/>
      <c r="H806" s="9"/>
      <c r="I806" s="9"/>
      <c r="J806" s="52"/>
      <c r="K806" s="9"/>
      <c r="L806" s="9"/>
      <c r="M806" s="52"/>
      <c r="N806" s="9"/>
      <c r="O806" s="9"/>
      <c r="P806" s="52"/>
      <c r="Q806" s="9"/>
      <c r="R806" s="9"/>
      <c r="S806" s="52"/>
      <c r="T806" s="9"/>
      <c r="U806" s="9"/>
      <c r="V806" s="52"/>
      <c r="W806" s="9"/>
      <c r="X806" s="9"/>
      <c r="Y806" s="52"/>
      <c r="Z806" s="9"/>
      <c r="AA806" s="9"/>
      <c r="AB806" s="52"/>
      <c r="AC806" s="9"/>
      <c r="AD806" s="9"/>
      <c r="AE806" s="52"/>
      <c r="AF806" s="9"/>
      <c r="AG806" s="9"/>
      <c r="AH806" s="52"/>
      <c r="AI806" s="9"/>
      <c r="AJ806" s="9"/>
      <c r="AK806" s="52"/>
      <c r="AL806" s="9"/>
      <c r="AM806" s="9"/>
      <c r="AN806" s="52"/>
    </row>
    <row r="807" spans="1:40" ht="12.75" x14ac:dyDescent="0.35">
      <c r="A807" s="9"/>
      <c r="B807" s="9"/>
      <c r="C807" s="9"/>
      <c r="D807" s="9"/>
      <c r="E807" s="9"/>
      <c r="F807" s="9"/>
      <c r="G807" s="52"/>
      <c r="H807" s="9"/>
      <c r="I807" s="9"/>
      <c r="J807" s="52"/>
      <c r="K807" s="9"/>
      <c r="L807" s="9"/>
      <c r="M807" s="52"/>
      <c r="N807" s="9"/>
      <c r="O807" s="9"/>
      <c r="P807" s="52"/>
      <c r="Q807" s="9"/>
      <c r="R807" s="9"/>
      <c r="S807" s="52"/>
      <c r="T807" s="9"/>
      <c r="U807" s="9"/>
      <c r="V807" s="52"/>
      <c r="W807" s="9"/>
      <c r="X807" s="9"/>
      <c r="Y807" s="52"/>
      <c r="Z807" s="9"/>
      <c r="AA807" s="9"/>
      <c r="AB807" s="52"/>
      <c r="AC807" s="9"/>
      <c r="AD807" s="9"/>
      <c r="AE807" s="52"/>
      <c r="AF807" s="9"/>
      <c r="AG807" s="9"/>
      <c r="AH807" s="52"/>
      <c r="AI807" s="9"/>
      <c r="AJ807" s="9"/>
      <c r="AK807" s="52"/>
      <c r="AL807" s="9"/>
      <c r="AM807" s="9"/>
      <c r="AN807" s="52"/>
    </row>
    <row r="808" spans="1:40" ht="12.75" x14ac:dyDescent="0.35">
      <c r="A808" s="9"/>
      <c r="B808" s="9"/>
      <c r="C808" s="9"/>
      <c r="D808" s="9"/>
      <c r="E808" s="9"/>
      <c r="F808" s="9"/>
      <c r="G808" s="52"/>
      <c r="H808" s="9"/>
      <c r="I808" s="9"/>
      <c r="J808" s="52"/>
      <c r="K808" s="9"/>
      <c r="L808" s="9"/>
      <c r="M808" s="52"/>
      <c r="N808" s="9"/>
      <c r="O808" s="9"/>
      <c r="P808" s="52"/>
      <c r="Q808" s="9"/>
      <c r="R808" s="9"/>
      <c r="S808" s="52"/>
      <c r="T808" s="9"/>
      <c r="U808" s="9"/>
      <c r="V808" s="52"/>
      <c r="W808" s="9"/>
      <c r="X808" s="9"/>
      <c r="Y808" s="52"/>
      <c r="Z808" s="9"/>
      <c r="AA808" s="9"/>
      <c r="AB808" s="52"/>
      <c r="AC808" s="9"/>
      <c r="AD808" s="9"/>
      <c r="AE808" s="52"/>
      <c r="AF808" s="9"/>
      <c r="AG808" s="9"/>
      <c r="AH808" s="52"/>
      <c r="AI808" s="9"/>
      <c r="AJ808" s="9"/>
      <c r="AK808" s="52"/>
      <c r="AL808" s="9"/>
      <c r="AM808" s="9"/>
      <c r="AN808" s="52"/>
    </row>
    <row r="809" spans="1:40" ht="12.75" x14ac:dyDescent="0.35">
      <c r="A809" s="9"/>
      <c r="B809" s="9"/>
      <c r="C809" s="9"/>
      <c r="D809" s="9"/>
      <c r="E809" s="9"/>
      <c r="F809" s="9"/>
      <c r="G809" s="52"/>
      <c r="H809" s="9"/>
      <c r="I809" s="9"/>
      <c r="J809" s="52"/>
      <c r="K809" s="9"/>
      <c r="L809" s="9"/>
      <c r="M809" s="52"/>
      <c r="N809" s="9"/>
      <c r="O809" s="9"/>
      <c r="P809" s="52"/>
      <c r="Q809" s="9"/>
      <c r="R809" s="9"/>
      <c r="S809" s="52"/>
      <c r="T809" s="9"/>
      <c r="U809" s="9"/>
      <c r="V809" s="52"/>
      <c r="W809" s="9"/>
      <c r="X809" s="9"/>
      <c r="Y809" s="52"/>
      <c r="Z809" s="9"/>
      <c r="AA809" s="9"/>
      <c r="AB809" s="52"/>
      <c r="AC809" s="9"/>
      <c r="AD809" s="9"/>
      <c r="AE809" s="52"/>
      <c r="AF809" s="9"/>
      <c r="AG809" s="9"/>
      <c r="AH809" s="52"/>
      <c r="AI809" s="9"/>
      <c r="AJ809" s="9"/>
      <c r="AK809" s="52"/>
      <c r="AL809" s="9"/>
      <c r="AM809" s="9"/>
      <c r="AN809" s="52"/>
    </row>
    <row r="810" spans="1:40" ht="12.75" x14ac:dyDescent="0.35">
      <c r="A810" s="9"/>
      <c r="B810" s="9"/>
      <c r="C810" s="9"/>
      <c r="D810" s="9"/>
      <c r="E810" s="9"/>
      <c r="F810" s="9"/>
      <c r="G810" s="52"/>
      <c r="H810" s="9"/>
      <c r="I810" s="9"/>
      <c r="J810" s="52"/>
      <c r="K810" s="9"/>
      <c r="L810" s="9"/>
      <c r="M810" s="52"/>
      <c r="N810" s="9"/>
      <c r="O810" s="9"/>
      <c r="P810" s="52"/>
      <c r="Q810" s="9"/>
      <c r="R810" s="9"/>
      <c r="S810" s="52"/>
      <c r="T810" s="9"/>
      <c r="U810" s="9"/>
      <c r="V810" s="52"/>
      <c r="W810" s="9"/>
      <c r="X810" s="9"/>
      <c r="Y810" s="52"/>
      <c r="Z810" s="9"/>
      <c r="AA810" s="9"/>
      <c r="AB810" s="52"/>
      <c r="AC810" s="9"/>
      <c r="AD810" s="9"/>
      <c r="AE810" s="52"/>
      <c r="AF810" s="9"/>
      <c r="AG810" s="9"/>
      <c r="AH810" s="52"/>
      <c r="AI810" s="9"/>
      <c r="AJ810" s="9"/>
      <c r="AK810" s="52"/>
      <c r="AL810" s="9"/>
      <c r="AM810" s="9"/>
      <c r="AN810" s="52"/>
    </row>
    <row r="811" spans="1:40" ht="12.75" x14ac:dyDescent="0.35">
      <c r="A811" s="9"/>
      <c r="B811" s="9"/>
      <c r="C811" s="9"/>
      <c r="D811" s="9"/>
      <c r="E811" s="9"/>
      <c r="F811" s="9"/>
      <c r="G811" s="52"/>
      <c r="H811" s="9"/>
      <c r="I811" s="9"/>
      <c r="J811" s="52"/>
      <c r="K811" s="9"/>
      <c r="L811" s="9"/>
      <c r="M811" s="52"/>
      <c r="N811" s="9"/>
      <c r="O811" s="9"/>
      <c r="P811" s="52"/>
      <c r="Q811" s="9"/>
      <c r="R811" s="9"/>
      <c r="S811" s="52"/>
      <c r="T811" s="9"/>
      <c r="U811" s="9"/>
      <c r="V811" s="52"/>
      <c r="W811" s="9"/>
      <c r="X811" s="9"/>
      <c r="Y811" s="52"/>
      <c r="Z811" s="9"/>
      <c r="AA811" s="9"/>
      <c r="AB811" s="52"/>
      <c r="AC811" s="9"/>
      <c r="AD811" s="9"/>
      <c r="AE811" s="52"/>
      <c r="AF811" s="9"/>
      <c r="AG811" s="9"/>
      <c r="AH811" s="52"/>
      <c r="AI811" s="9"/>
      <c r="AJ811" s="9"/>
      <c r="AK811" s="52"/>
      <c r="AL811" s="9"/>
      <c r="AM811" s="9"/>
      <c r="AN811" s="52"/>
    </row>
    <row r="812" spans="1:40" ht="12.75" x14ac:dyDescent="0.35">
      <c r="A812" s="9"/>
      <c r="B812" s="9"/>
      <c r="C812" s="9"/>
      <c r="D812" s="9"/>
      <c r="E812" s="9"/>
      <c r="F812" s="9"/>
      <c r="G812" s="52"/>
      <c r="H812" s="9"/>
      <c r="I812" s="9"/>
      <c r="J812" s="52"/>
      <c r="K812" s="9"/>
      <c r="L812" s="9"/>
      <c r="M812" s="52"/>
      <c r="N812" s="9"/>
      <c r="O812" s="9"/>
      <c r="P812" s="52"/>
      <c r="Q812" s="9"/>
      <c r="R812" s="9"/>
      <c r="S812" s="52"/>
      <c r="T812" s="9"/>
      <c r="U812" s="9"/>
      <c r="V812" s="52"/>
      <c r="W812" s="9"/>
      <c r="X812" s="9"/>
      <c r="Y812" s="52"/>
      <c r="Z812" s="9"/>
      <c r="AA812" s="9"/>
      <c r="AB812" s="52"/>
      <c r="AC812" s="9"/>
      <c r="AD812" s="9"/>
      <c r="AE812" s="52"/>
      <c r="AF812" s="9"/>
      <c r="AG812" s="9"/>
      <c r="AH812" s="52"/>
      <c r="AI812" s="9"/>
      <c r="AJ812" s="9"/>
      <c r="AK812" s="52"/>
      <c r="AL812" s="9"/>
      <c r="AM812" s="9"/>
      <c r="AN812" s="52"/>
    </row>
    <row r="813" spans="1:40" ht="12.75" x14ac:dyDescent="0.35">
      <c r="A813" s="9"/>
      <c r="B813" s="9"/>
      <c r="C813" s="9"/>
      <c r="D813" s="9"/>
      <c r="E813" s="9"/>
      <c r="F813" s="9"/>
      <c r="G813" s="52"/>
      <c r="H813" s="9"/>
      <c r="I813" s="9"/>
      <c r="J813" s="52"/>
      <c r="K813" s="9"/>
      <c r="L813" s="9"/>
      <c r="M813" s="52"/>
      <c r="N813" s="9"/>
      <c r="O813" s="9"/>
      <c r="P813" s="52"/>
      <c r="Q813" s="9"/>
      <c r="R813" s="9"/>
      <c r="S813" s="52"/>
      <c r="T813" s="9"/>
      <c r="U813" s="9"/>
      <c r="V813" s="52"/>
      <c r="W813" s="9"/>
      <c r="X813" s="9"/>
      <c r="Y813" s="52"/>
      <c r="Z813" s="9"/>
      <c r="AA813" s="9"/>
      <c r="AB813" s="52"/>
      <c r="AC813" s="9"/>
      <c r="AD813" s="9"/>
      <c r="AE813" s="52"/>
      <c r="AF813" s="9"/>
      <c r="AG813" s="9"/>
      <c r="AH813" s="52"/>
      <c r="AI813" s="9"/>
      <c r="AJ813" s="9"/>
      <c r="AK813" s="52"/>
      <c r="AL813" s="9"/>
      <c r="AM813" s="9"/>
      <c r="AN813" s="52"/>
    </row>
    <row r="814" spans="1:40" ht="12.75" x14ac:dyDescent="0.35">
      <c r="A814" s="9"/>
      <c r="B814" s="9"/>
      <c r="C814" s="9"/>
      <c r="D814" s="9"/>
      <c r="E814" s="9"/>
      <c r="F814" s="9"/>
      <c r="G814" s="52"/>
      <c r="H814" s="9"/>
      <c r="I814" s="9"/>
      <c r="J814" s="52"/>
      <c r="K814" s="9"/>
      <c r="L814" s="9"/>
      <c r="M814" s="52"/>
      <c r="N814" s="9"/>
      <c r="O814" s="9"/>
      <c r="P814" s="52"/>
      <c r="Q814" s="9"/>
      <c r="R814" s="9"/>
      <c r="S814" s="52"/>
      <c r="T814" s="9"/>
      <c r="U814" s="9"/>
      <c r="V814" s="52"/>
      <c r="W814" s="9"/>
      <c r="X814" s="9"/>
      <c r="Y814" s="52"/>
      <c r="Z814" s="9"/>
      <c r="AA814" s="9"/>
      <c r="AB814" s="52"/>
      <c r="AC814" s="9"/>
      <c r="AD814" s="9"/>
      <c r="AE814" s="52"/>
      <c r="AF814" s="9"/>
      <c r="AG814" s="9"/>
      <c r="AH814" s="52"/>
      <c r="AI814" s="9"/>
      <c r="AJ814" s="9"/>
      <c r="AK814" s="52"/>
      <c r="AL814" s="9"/>
      <c r="AM814" s="9"/>
      <c r="AN814" s="52"/>
    </row>
    <row r="815" spans="1:40" ht="12.75" x14ac:dyDescent="0.35">
      <c r="A815" s="9"/>
      <c r="B815" s="9"/>
      <c r="C815" s="9"/>
      <c r="D815" s="9"/>
      <c r="E815" s="9"/>
      <c r="F815" s="9"/>
      <c r="G815" s="52"/>
      <c r="H815" s="9"/>
      <c r="I815" s="9"/>
      <c r="J815" s="52"/>
      <c r="K815" s="9"/>
      <c r="L815" s="9"/>
      <c r="M815" s="52"/>
      <c r="N815" s="9"/>
      <c r="O815" s="9"/>
      <c r="P815" s="52"/>
      <c r="Q815" s="9"/>
      <c r="R815" s="9"/>
      <c r="S815" s="52"/>
      <c r="T815" s="9"/>
      <c r="U815" s="9"/>
      <c r="V815" s="52"/>
      <c r="W815" s="9"/>
      <c r="X815" s="9"/>
      <c r="Y815" s="52"/>
      <c r="Z815" s="9"/>
      <c r="AA815" s="9"/>
      <c r="AB815" s="52"/>
      <c r="AC815" s="9"/>
      <c r="AD815" s="9"/>
      <c r="AE815" s="52"/>
      <c r="AF815" s="9"/>
      <c r="AG815" s="9"/>
      <c r="AH815" s="52"/>
      <c r="AI815" s="9"/>
      <c r="AJ815" s="9"/>
      <c r="AK815" s="52"/>
      <c r="AL815" s="9"/>
      <c r="AM815" s="9"/>
      <c r="AN815" s="52"/>
    </row>
    <row r="816" spans="1:40" ht="12.75" x14ac:dyDescent="0.35">
      <c r="A816" s="9"/>
      <c r="B816" s="9"/>
      <c r="C816" s="9"/>
      <c r="D816" s="9"/>
      <c r="E816" s="9"/>
      <c r="F816" s="9"/>
      <c r="G816" s="52"/>
      <c r="H816" s="9"/>
      <c r="I816" s="9"/>
      <c r="J816" s="52"/>
      <c r="K816" s="9"/>
      <c r="L816" s="9"/>
      <c r="M816" s="52"/>
      <c r="N816" s="9"/>
      <c r="O816" s="9"/>
      <c r="P816" s="52"/>
      <c r="Q816" s="9"/>
      <c r="R816" s="9"/>
      <c r="S816" s="52"/>
      <c r="T816" s="9"/>
      <c r="U816" s="9"/>
      <c r="V816" s="52"/>
      <c r="W816" s="9"/>
      <c r="X816" s="9"/>
      <c r="Y816" s="52"/>
      <c r="Z816" s="9"/>
      <c r="AA816" s="9"/>
      <c r="AB816" s="52"/>
      <c r="AC816" s="9"/>
      <c r="AD816" s="9"/>
      <c r="AE816" s="52"/>
      <c r="AF816" s="9"/>
      <c r="AG816" s="9"/>
      <c r="AH816" s="52"/>
      <c r="AI816" s="9"/>
      <c r="AJ816" s="9"/>
      <c r="AK816" s="52"/>
      <c r="AL816" s="9"/>
      <c r="AM816" s="9"/>
      <c r="AN816" s="52"/>
    </row>
    <row r="817" spans="1:40" ht="12.75" x14ac:dyDescent="0.35">
      <c r="A817" s="9"/>
      <c r="B817" s="9"/>
      <c r="C817" s="9"/>
      <c r="D817" s="9"/>
      <c r="E817" s="9"/>
      <c r="F817" s="9"/>
      <c r="G817" s="52"/>
      <c r="H817" s="9"/>
      <c r="I817" s="9"/>
      <c r="J817" s="52"/>
      <c r="K817" s="9"/>
      <c r="L817" s="9"/>
      <c r="M817" s="52"/>
      <c r="N817" s="9"/>
      <c r="O817" s="9"/>
      <c r="P817" s="52"/>
      <c r="Q817" s="9"/>
      <c r="R817" s="9"/>
      <c r="S817" s="52"/>
      <c r="T817" s="9"/>
      <c r="U817" s="9"/>
      <c r="V817" s="52"/>
      <c r="W817" s="9"/>
      <c r="X817" s="9"/>
      <c r="Y817" s="52"/>
      <c r="Z817" s="9"/>
      <c r="AA817" s="9"/>
      <c r="AB817" s="52"/>
      <c r="AC817" s="9"/>
      <c r="AD817" s="9"/>
      <c r="AE817" s="52"/>
      <c r="AF817" s="9"/>
      <c r="AG817" s="9"/>
      <c r="AH817" s="52"/>
      <c r="AI817" s="9"/>
      <c r="AJ817" s="9"/>
      <c r="AK817" s="52"/>
      <c r="AL817" s="9"/>
      <c r="AM817" s="9"/>
      <c r="AN817" s="52"/>
    </row>
    <row r="818" spans="1:40" ht="12.75" x14ac:dyDescent="0.35">
      <c r="A818" s="9"/>
      <c r="B818" s="9"/>
      <c r="C818" s="9"/>
      <c r="D818" s="9"/>
      <c r="E818" s="9"/>
      <c r="F818" s="9"/>
      <c r="G818" s="52"/>
      <c r="H818" s="9"/>
      <c r="I818" s="9"/>
      <c r="J818" s="52"/>
      <c r="K818" s="9"/>
      <c r="L818" s="9"/>
      <c r="M818" s="52"/>
      <c r="N818" s="9"/>
      <c r="O818" s="9"/>
      <c r="P818" s="52"/>
      <c r="Q818" s="9"/>
      <c r="R818" s="9"/>
      <c r="S818" s="52"/>
      <c r="T818" s="9"/>
      <c r="U818" s="9"/>
      <c r="V818" s="52"/>
      <c r="W818" s="9"/>
      <c r="X818" s="9"/>
      <c r="Y818" s="52"/>
      <c r="Z818" s="9"/>
      <c r="AA818" s="9"/>
      <c r="AB818" s="52"/>
      <c r="AC818" s="9"/>
      <c r="AD818" s="9"/>
      <c r="AE818" s="52"/>
      <c r="AF818" s="9"/>
      <c r="AG818" s="9"/>
      <c r="AH818" s="52"/>
      <c r="AI818" s="9"/>
      <c r="AJ818" s="9"/>
      <c r="AK818" s="52"/>
      <c r="AL818" s="9"/>
      <c r="AM818" s="9"/>
      <c r="AN818" s="52"/>
    </row>
    <row r="819" spans="1:40" ht="12.75" x14ac:dyDescent="0.35">
      <c r="A819" s="9"/>
      <c r="B819" s="9"/>
      <c r="C819" s="9"/>
      <c r="D819" s="9"/>
      <c r="E819" s="9"/>
      <c r="F819" s="9"/>
      <c r="G819" s="52"/>
      <c r="H819" s="9"/>
      <c r="I819" s="9"/>
      <c r="J819" s="52"/>
      <c r="K819" s="9"/>
      <c r="L819" s="9"/>
      <c r="M819" s="52"/>
      <c r="N819" s="9"/>
      <c r="O819" s="9"/>
      <c r="P819" s="52"/>
      <c r="Q819" s="9"/>
      <c r="R819" s="9"/>
      <c r="S819" s="52"/>
      <c r="T819" s="9"/>
      <c r="U819" s="9"/>
      <c r="V819" s="52"/>
      <c r="W819" s="9"/>
      <c r="X819" s="9"/>
      <c r="Y819" s="52"/>
      <c r="Z819" s="9"/>
      <c r="AA819" s="9"/>
      <c r="AB819" s="52"/>
      <c r="AC819" s="9"/>
      <c r="AD819" s="9"/>
      <c r="AE819" s="52"/>
      <c r="AF819" s="9"/>
      <c r="AG819" s="9"/>
      <c r="AH819" s="52"/>
      <c r="AI819" s="9"/>
      <c r="AJ819" s="9"/>
      <c r="AK819" s="52"/>
      <c r="AL819" s="9"/>
      <c r="AM819" s="9"/>
      <c r="AN819" s="52"/>
    </row>
    <row r="820" spans="1:40" ht="12.75" x14ac:dyDescent="0.35">
      <c r="A820" s="9"/>
      <c r="B820" s="9"/>
      <c r="C820" s="9"/>
      <c r="D820" s="9"/>
      <c r="E820" s="9"/>
      <c r="F820" s="9"/>
      <c r="G820" s="52"/>
      <c r="H820" s="9"/>
      <c r="I820" s="9"/>
      <c r="J820" s="52"/>
      <c r="K820" s="9"/>
      <c r="L820" s="9"/>
      <c r="M820" s="52"/>
      <c r="N820" s="9"/>
      <c r="O820" s="9"/>
      <c r="P820" s="52"/>
      <c r="Q820" s="9"/>
      <c r="R820" s="9"/>
      <c r="S820" s="52"/>
      <c r="T820" s="9"/>
      <c r="U820" s="9"/>
      <c r="V820" s="52"/>
      <c r="W820" s="9"/>
      <c r="X820" s="9"/>
      <c r="Y820" s="52"/>
      <c r="Z820" s="9"/>
      <c r="AA820" s="9"/>
      <c r="AB820" s="52"/>
      <c r="AC820" s="9"/>
      <c r="AD820" s="9"/>
      <c r="AE820" s="52"/>
      <c r="AF820" s="9"/>
      <c r="AG820" s="9"/>
      <c r="AH820" s="52"/>
      <c r="AI820" s="9"/>
      <c r="AJ820" s="9"/>
      <c r="AK820" s="52"/>
      <c r="AL820" s="9"/>
      <c r="AM820" s="9"/>
      <c r="AN820" s="52"/>
    </row>
    <row r="821" spans="1:40" ht="12.75" x14ac:dyDescent="0.35">
      <c r="A821" s="9"/>
      <c r="B821" s="9"/>
      <c r="C821" s="9"/>
      <c r="D821" s="9"/>
      <c r="E821" s="9"/>
      <c r="F821" s="9"/>
      <c r="G821" s="52"/>
      <c r="H821" s="9"/>
      <c r="I821" s="9"/>
      <c r="J821" s="52"/>
      <c r="K821" s="9"/>
      <c r="L821" s="9"/>
      <c r="M821" s="52"/>
      <c r="N821" s="9"/>
      <c r="O821" s="9"/>
      <c r="P821" s="52"/>
      <c r="Q821" s="9"/>
      <c r="R821" s="9"/>
      <c r="S821" s="52"/>
      <c r="T821" s="9"/>
      <c r="U821" s="9"/>
      <c r="V821" s="52"/>
      <c r="W821" s="9"/>
      <c r="X821" s="9"/>
      <c r="Y821" s="52"/>
      <c r="Z821" s="9"/>
      <c r="AA821" s="9"/>
      <c r="AB821" s="52"/>
      <c r="AC821" s="9"/>
      <c r="AD821" s="9"/>
      <c r="AE821" s="52"/>
      <c r="AF821" s="9"/>
      <c r="AG821" s="9"/>
      <c r="AH821" s="52"/>
      <c r="AI821" s="9"/>
      <c r="AJ821" s="9"/>
      <c r="AK821" s="52"/>
      <c r="AL821" s="9"/>
      <c r="AM821" s="9"/>
      <c r="AN821" s="52"/>
    </row>
    <row r="822" spans="1:40" ht="12.75" x14ac:dyDescent="0.35">
      <c r="A822" s="9"/>
      <c r="B822" s="9"/>
      <c r="C822" s="9"/>
      <c r="D822" s="9"/>
      <c r="E822" s="9"/>
      <c r="F822" s="9"/>
      <c r="G822" s="52"/>
      <c r="H822" s="9"/>
      <c r="I822" s="9"/>
      <c r="J822" s="52"/>
      <c r="K822" s="9"/>
      <c r="L822" s="9"/>
      <c r="M822" s="52"/>
      <c r="N822" s="9"/>
      <c r="O822" s="9"/>
      <c r="P822" s="52"/>
      <c r="Q822" s="9"/>
      <c r="R822" s="9"/>
      <c r="S822" s="52"/>
      <c r="T822" s="9"/>
      <c r="U822" s="9"/>
      <c r="V822" s="52"/>
      <c r="W822" s="9"/>
      <c r="X822" s="9"/>
      <c r="Y822" s="52"/>
      <c r="Z822" s="9"/>
      <c r="AA822" s="9"/>
      <c r="AB822" s="52"/>
      <c r="AC822" s="9"/>
      <c r="AD822" s="9"/>
      <c r="AE822" s="52"/>
      <c r="AF822" s="9"/>
      <c r="AG822" s="9"/>
      <c r="AH822" s="52"/>
      <c r="AI822" s="9"/>
      <c r="AJ822" s="9"/>
      <c r="AK822" s="52"/>
      <c r="AL822" s="9"/>
      <c r="AM822" s="9"/>
      <c r="AN822" s="52"/>
    </row>
    <row r="823" spans="1:40" ht="12.75" x14ac:dyDescent="0.35">
      <c r="A823" s="9"/>
      <c r="B823" s="9"/>
      <c r="C823" s="9"/>
      <c r="D823" s="9"/>
      <c r="E823" s="9"/>
      <c r="F823" s="9"/>
      <c r="G823" s="52"/>
      <c r="H823" s="9"/>
      <c r="I823" s="9"/>
      <c r="J823" s="52"/>
      <c r="K823" s="9"/>
      <c r="L823" s="9"/>
      <c r="M823" s="52"/>
      <c r="N823" s="9"/>
      <c r="O823" s="9"/>
      <c r="P823" s="52"/>
      <c r="Q823" s="9"/>
      <c r="R823" s="9"/>
      <c r="S823" s="52"/>
      <c r="T823" s="9"/>
      <c r="U823" s="9"/>
      <c r="V823" s="52"/>
      <c r="W823" s="9"/>
      <c r="X823" s="9"/>
      <c r="Y823" s="52"/>
      <c r="Z823" s="9"/>
      <c r="AA823" s="9"/>
      <c r="AB823" s="52"/>
      <c r="AC823" s="9"/>
      <c r="AD823" s="9"/>
      <c r="AE823" s="52"/>
      <c r="AF823" s="9"/>
      <c r="AG823" s="9"/>
      <c r="AH823" s="52"/>
      <c r="AI823" s="9"/>
      <c r="AJ823" s="9"/>
      <c r="AK823" s="52"/>
      <c r="AL823" s="9"/>
      <c r="AM823" s="9"/>
      <c r="AN823" s="52"/>
    </row>
    <row r="824" spans="1:40" ht="12.75" x14ac:dyDescent="0.35">
      <c r="A824" s="9"/>
      <c r="B824" s="9"/>
      <c r="C824" s="9"/>
      <c r="D824" s="9"/>
      <c r="E824" s="9"/>
      <c r="F824" s="9"/>
      <c r="G824" s="52"/>
      <c r="H824" s="9"/>
      <c r="I824" s="9"/>
      <c r="J824" s="52"/>
      <c r="K824" s="9"/>
      <c r="L824" s="9"/>
      <c r="M824" s="52"/>
      <c r="N824" s="9"/>
      <c r="O824" s="9"/>
      <c r="P824" s="52"/>
      <c r="Q824" s="9"/>
      <c r="R824" s="9"/>
      <c r="S824" s="52"/>
      <c r="T824" s="9"/>
      <c r="U824" s="9"/>
      <c r="V824" s="52"/>
      <c r="W824" s="9"/>
      <c r="X824" s="9"/>
      <c r="Y824" s="52"/>
      <c r="Z824" s="9"/>
      <c r="AA824" s="9"/>
      <c r="AB824" s="52"/>
      <c r="AC824" s="9"/>
      <c r="AD824" s="9"/>
      <c r="AE824" s="52"/>
      <c r="AF824" s="9"/>
      <c r="AG824" s="9"/>
      <c r="AH824" s="52"/>
      <c r="AI824" s="9"/>
      <c r="AJ824" s="9"/>
      <c r="AK824" s="52"/>
      <c r="AL824" s="9"/>
      <c r="AM824" s="9"/>
      <c r="AN824" s="52"/>
    </row>
    <row r="825" spans="1:40" ht="12.75" x14ac:dyDescent="0.35">
      <c r="A825" s="9"/>
      <c r="B825" s="9"/>
      <c r="C825" s="9"/>
      <c r="D825" s="9"/>
      <c r="E825" s="9"/>
      <c r="F825" s="9"/>
      <c r="G825" s="52"/>
      <c r="H825" s="9"/>
      <c r="I825" s="9"/>
      <c r="J825" s="52"/>
      <c r="K825" s="9"/>
      <c r="L825" s="9"/>
      <c r="M825" s="52"/>
      <c r="N825" s="9"/>
      <c r="O825" s="9"/>
      <c r="P825" s="52"/>
      <c r="Q825" s="9"/>
      <c r="R825" s="9"/>
      <c r="S825" s="52"/>
      <c r="T825" s="9"/>
      <c r="U825" s="9"/>
      <c r="V825" s="52"/>
      <c r="W825" s="9"/>
      <c r="X825" s="9"/>
      <c r="Y825" s="52"/>
      <c r="Z825" s="9"/>
      <c r="AA825" s="9"/>
      <c r="AB825" s="52"/>
      <c r="AC825" s="9"/>
      <c r="AD825" s="9"/>
      <c r="AE825" s="52"/>
      <c r="AF825" s="9"/>
      <c r="AG825" s="9"/>
      <c r="AH825" s="52"/>
      <c r="AI825" s="9"/>
      <c r="AJ825" s="9"/>
      <c r="AK825" s="52"/>
      <c r="AL825" s="9"/>
      <c r="AM825" s="9"/>
      <c r="AN825" s="52"/>
    </row>
    <row r="826" spans="1:40" ht="12.75" x14ac:dyDescent="0.35">
      <c r="A826" s="9"/>
      <c r="B826" s="9"/>
      <c r="C826" s="9"/>
      <c r="D826" s="9"/>
      <c r="E826" s="9"/>
      <c r="F826" s="9"/>
      <c r="G826" s="52"/>
      <c r="H826" s="9"/>
      <c r="I826" s="9"/>
      <c r="J826" s="52"/>
      <c r="K826" s="9"/>
      <c r="L826" s="9"/>
      <c r="M826" s="52"/>
      <c r="N826" s="9"/>
      <c r="O826" s="9"/>
      <c r="P826" s="52"/>
      <c r="Q826" s="9"/>
      <c r="R826" s="9"/>
      <c r="S826" s="52"/>
      <c r="T826" s="9"/>
      <c r="U826" s="9"/>
      <c r="V826" s="52"/>
      <c r="W826" s="9"/>
      <c r="X826" s="9"/>
      <c r="Y826" s="52"/>
      <c r="Z826" s="9"/>
      <c r="AA826" s="9"/>
      <c r="AB826" s="52"/>
      <c r="AC826" s="9"/>
      <c r="AD826" s="9"/>
      <c r="AE826" s="52"/>
      <c r="AF826" s="9"/>
      <c r="AG826" s="9"/>
      <c r="AH826" s="52"/>
      <c r="AI826" s="9"/>
      <c r="AJ826" s="9"/>
      <c r="AK826" s="52"/>
      <c r="AL826" s="9"/>
      <c r="AM826" s="9"/>
      <c r="AN826" s="52"/>
    </row>
    <row r="827" spans="1:40" ht="12.75" x14ac:dyDescent="0.35">
      <c r="A827" s="9"/>
      <c r="B827" s="9"/>
      <c r="C827" s="9"/>
      <c r="D827" s="9"/>
      <c r="E827" s="9"/>
      <c r="F827" s="9"/>
      <c r="G827" s="52"/>
      <c r="H827" s="9"/>
      <c r="I827" s="9"/>
      <c r="J827" s="52"/>
      <c r="K827" s="9"/>
      <c r="L827" s="9"/>
      <c r="M827" s="52"/>
      <c r="N827" s="9"/>
      <c r="O827" s="9"/>
      <c r="P827" s="52"/>
      <c r="Q827" s="9"/>
      <c r="R827" s="9"/>
      <c r="S827" s="52"/>
      <c r="T827" s="9"/>
      <c r="U827" s="9"/>
      <c r="V827" s="52"/>
      <c r="W827" s="9"/>
      <c r="X827" s="9"/>
      <c r="Y827" s="52"/>
      <c r="Z827" s="9"/>
      <c r="AA827" s="9"/>
      <c r="AB827" s="52"/>
      <c r="AC827" s="9"/>
      <c r="AD827" s="9"/>
      <c r="AE827" s="52"/>
      <c r="AF827" s="9"/>
      <c r="AG827" s="9"/>
      <c r="AH827" s="52"/>
      <c r="AI827" s="9"/>
      <c r="AJ827" s="9"/>
      <c r="AK827" s="52"/>
      <c r="AL827" s="9"/>
      <c r="AM827" s="9"/>
      <c r="AN827" s="52"/>
    </row>
    <row r="828" spans="1:40" ht="12.75" x14ac:dyDescent="0.35">
      <c r="A828" s="9"/>
      <c r="B828" s="9"/>
      <c r="C828" s="9"/>
      <c r="D828" s="9"/>
      <c r="E828" s="9"/>
      <c r="F828" s="9"/>
      <c r="G828" s="52"/>
      <c r="H828" s="9"/>
      <c r="I828" s="9"/>
      <c r="J828" s="52"/>
      <c r="K828" s="9"/>
      <c r="L828" s="9"/>
      <c r="M828" s="52"/>
      <c r="N828" s="9"/>
      <c r="O828" s="9"/>
      <c r="P828" s="52"/>
      <c r="Q828" s="9"/>
      <c r="R828" s="9"/>
      <c r="S828" s="52"/>
      <c r="T828" s="9"/>
      <c r="U828" s="9"/>
      <c r="V828" s="52"/>
      <c r="W828" s="9"/>
      <c r="X828" s="9"/>
      <c r="Y828" s="52"/>
      <c r="Z828" s="9"/>
      <c r="AA828" s="9"/>
      <c r="AB828" s="52"/>
      <c r="AC828" s="9"/>
      <c r="AD828" s="9"/>
      <c r="AE828" s="52"/>
      <c r="AF828" s="9"/>
      <c r="AG828" s="9"/>
      <c r="AH828" s="52"/>
      <c r="AI828" s="9"/>
      <c r="AJ828" s="9"/>
      <c r="AK828" s="52"/>
      <c r="AL828" s="9"/>
      <c r="AM828" s="9"/>
      <c r="AN828" s="52"/>
    </row>
    <row r="829" spans="1:40" ht="12.75" x14ac:dyDescent="0.35">
      <c r="A829" s="9"/>
      <c r="B829" s="9"/>
      <c r="C829" s="9"/>
      <c r="D829" s="9"/>
      <c r="E829" s="9"/>
      <c r="F829" s="9"/>
      <c r="G829" s="52"/>
      <c r="H829" s="9"/>
      <c r="I829" s="9"/>
      <c r="J829" s="52"/>
      <c r="K829" s="9"/>
      <c r="L829" s="9"/>
      <c r="M829" s="52"/>
      <c r="N829" s="9"/>
      <c r="O829" s="9"/>
      <c r="P829" s="52"/>
      <c r="Q829" s="9"/>
      <c r="R829" s="9"/>
      <c r="S829" s="52"/>
      <c r="T829" s="9"/>
      <c r="U829" s="9"/>
      <c r="V829" s="52"/>
      <c r="W829" s="9"/>
      <c r="X829" s="9"/>
      <c r="Y829" s="52"/>
      <c r="Z829" s="9"/>
      <c r="AA829" s="9"/>
      <c r="AB829" s="52"/>
      <c r="AC829" s="9"/>
      <c r="AD829" s="9"/>
      <c r="AE829" s="52"/>
      <c r="AF829" s="9"/>
      <c r="AG829" s="9"/>
      <c r="AH829" s="52"/>
      <c r="AI829" s="9"/>
      <c r="AJ829" s="9"/>
      <c r="AK829" s="52"/>
      <c r="AL829" s="9"/>
      <c r="AM829" s="9"/>
      <c r="AN829" s="52"/>
    </row>
    <row r="830" spans="1:40" ht="12.75" x14ac:dyDescent="0.35">
      <c r="A830" s="9"/>
      <c r="B830" s="9"/>
      <c r="C830" s="9"/>
      <c r="D830" s="9"/>
      <c r="E830" s="9"/>
      <c r="F830" s="9"/>
      <c r="G830" s="52"/>
      <c r="H830" s="9"/>
      <c r="I830" s="9"/>
      <c r="J830" s="52"/>
      <c r="K830" s="9"/>
      <c r="L830" s="9"/>
      <c r="M830" s="52"/>
      <c r="N830" s="9"/>
      <c r="O830" s="9"/>
      <c r="P830" s="52"/>
      <c r="Q830" s="9"/>
      <c r="R830" s="9"/>
      <c r="S830" s="52"/>
      <c r="T830" s="9"/>
      <c r="U830" s="9"/>
      <c r="V830" s="52"/>
      <c r="W830" s="9"/>
      <c r="X830" s="9"/>
      <c r="Y830" s="52"/>
      <c r="Z830" s="9"/>
      <c r="AA830" s="9"/>
      <c r="AB830" s="52"/>
      <c r="AC830" s="9"/>
      <c r="AD830" s="9"/>
      <c r="AE830" s="52"/>
      <c r="AF830" s="9"/>
      <c r="AG830" s="9"/>
      <c r="AH830" s="52"/>
      <c r="AI830" s="9"/>
      <c r="AJ830" s="9"/>
      <c r="AK830" s="52"/>
      <c r="AL830" s="9"/>
      <c r="AM830" s="9"/>
      <c r="AN830" s="52"/>
    </row>
    <row r="831" spans="1:40" ht="12.75" x14ac:dyDescent="0.35">
      <c r="A831" s="9"/>
      <c r="B831" s="9"/>
      <c r="C831" s="9"/>
      <c r="D831" s="9"/>
      <c r="E831" s="9"/>
      <c r="F831" s="9"/>
      <c r="G831" s="52"/>
      <c r="H831" s="9"/>
      <c r="I831" s="9"/>
      <c r="J831" s="52"/>
      <c r="K831" s="9"/>
      <c r="L831" s="9"/>
      <c r="M831" s="52"/>
      <c r="N831" s="9"/>
      <c r="O831" s="9"/>
      <c r="P831" s="52"/>
      <c r="Q831" s="9"/>
      <c r="R831" s="9"/>
      <c r="S831" s="52"/>
      <c r="T831" s="9"/>
      <c r="U831" s="9"/>
      <c r="V831" s="52"/>
      <c r="W831" s="9"/>
      <c r="X831" s="9"/>
      <c r="Y831" s="52"/>
      <c r="Z831" s="9"/>
      <c r="AA831" s="9"/>
      <c r="AB831" s="52"/>
      <c r="AC831" s="9"/>
      <c r="AD831" s="9"/>
      <c r="AE831" s="52"/>
      <c r="AF831" s="9"/>
      <c r="AG831" s="9"/>
      <c r="AH831" s="52"/>
      <c r="AI831" s="9"/>
      <c r="AJ831" s="9"/>
      <c r="AK831" s="52"/>
      <c r="AL831" s="9"/>
      <c r="AM831" s="9"/>
      <c r="AN831" s="52"/>
    </row>
    <row r="832" spans="1:40" ht="12.75" x14ac:dyDescent="0.35">
      <c r="A832" s="9"/>
      <c r="B832" s="9"/>
      <c r="C832" s="9"/>
      <c r="D832" s="9"/>
      <c r="E832" s="9"/>
      <c r="F832" s="9"/>
      <c r="G832" s="52"/>
      <c r="H832" s="9"/>
      <c r="I832" s="9"/>
      <c r="J832" s="52"/>
      <c r="K832" s="9"/>
      <c r="L832" s="9"/>
      <c r="M832" s="52"/>
      <c r="N832" s="9"/>
      <c r="O832" s="9"/>
      <c r="P832" s="52"/>
      <c r="Q832" s="9"/>
      <c r="R832" s="9"/>
      <c r="S832" s="52"/>
      <c r="T832" s="9"/>
      <c r="U832" s="9"/>
      <c r="V832" s="52"/>
      <c r="W832" s="9"/>
      <c r="X832" s="9"/>
      <c r="Y832" s="52"/>
      <c r="Z832" s="9"/>
      <c r="AA832" s="9"/>
      <c r="AB832" s="52"/>
      <c r="AC832" s="9"/>
      <c r="AD832" s="9"/>
      <c r="AE832" s="52"/>
      <c r="AF832" s="9"/>
      <c r="AG832" s="9"/>
      <c r="AH832" s="52"/>
      <c r="AI832" s="9"/>
      <c r="AJ832" s="9"/>
      <c r="AK832" s="52"/>
      <c r="AL832" s="9"/>
      <c r="AM832" s="9"/>
      <c r="AN832" s="52"/>
    </row>
    <row r="833" spans="1:40" ht="12.75" x14ac:dyDescent="0.35">
      <c r="A833" s="9"/>
      <c r="B833" s="9"/>
      <c r="C833" s="9"/>
      <c r="D833" s="9"/>
      <c r="E833" s="9"/>
      <c r="F833" s="9"/>
      <c r="G833" s="52"/>
      <c r="H833" s="9"/>
      <c r="I833" s="9"/>
      <c r="J833" s="52"/>
      <c r="K833" s="9"/>
      <c r="L833" s="9"/>
      <c r="M833" s="52"/>
      <c r="N833" s="9"/>
      <c r="O833" s="9"/>
      <c r="P833" s="52"/>
      <c r="Q833" s="9"/>
      <c r="R833" s="9"/>
      <c r="S833" s="52"/>
      <c r="T833" s="9"/>
      <c r="U833" s="9"/>
      <c r="V833" s="52"/>
      <c r="W833" s="9"/>
      <c r="X833" s="9"/>
      <c r="Y833" s="52"/>
      <c r="Z833" s="9"/>
      <c r="AA833" s="9"/>
      <c r="AB833" s="52"/>
      <c r="AC833" s="9"/>
      <c r="AD833" s="9"/>
      <c r="AE833" s="52"/>
      <c r="AF833" s="9"/>
      <c r="AG833" s="9"/>
      <c r="AH833" s="52"/>
      <c r="AI833" s="9"/>
      <c r="AJ833" s="9"/>
      <c r="AK833" s="52"/>
      <c r="AL833" s="9"/>
      <c r="AM833" s="9"/>
      <c r="AN833" s="52"/>
    </row>
    <row r="834" spans="1:40" ht="12.75" x14ac:dyDescent="0.35">
      <c r="A834" s="9"/>
      <c r="B834" s="9"/>
      <c r="C834" s="9"/>
      <c r="D834" s="9"/>
      <c r="E834" s="9"/>
      <c r="F834" s="9"/>
      <c r="G834" s="52"/>
      <c r="H834" s="9"/>
      <c r="I834" s="9"/>
      <c r="J834" s="52"/>
      <c r="K834" s="9"/>
      <c r="L834" s="9"/>
      <c r="M834" s="52"/>
      <c r="N834" s="9"/>
      <c r="O834" s="9"/>
      <c r="P834" s="52"/>
      <c r="Q834" s="9"/>
      <c r="R834" s="9"/>
      <c r="S834" s="52"/>
      <c r="T834" s="9"/>
      <c r="U834" s="9"/>
      <c r="V834" s="52"/>
      <c r="W834" s="9"/>
      <c r="X834" s="9"/>
      <c r="Y834" s="52"/>
      <c r="Z834" s="9"/>
      <c r="AA834" s="9"/>
      <c r="AB834" s="52"/>
      <c r="AC834" s="9"/>
      <c r="AD834" s="9"/>
      <c r="AE834" s="52"/>
      <c r="AF834" s="9"/>
      <c r="AG834" s="9"/>
      <c r="AH834" s="52"/>
      <c r="AI834" s="9"/>
      <c r="AJ834" s="9"/>
      <c r="AK834" s="52"/>
      <c r="AL834" s="9"/>
      <c r="AM834" s="9"/>
      <c r="AN834" s="52"/>
    </row>
    <row r="835" spans="1:40" ht="12.75" x14ac:dyDescent="0.35">
      <c r="A835" s="9"/>
      <c r="B835" s="9"/>
      <c r="C835" s="9"/>
      <c r="D835" s="9"/>
      <c r="E835" s="9"/>
      <c r="F835" s="9"/>
      <c r="G835" s="52"/>
      <c r="H835" s="9"/>
      <c r="I835" s="9"/>
      <c r="J835" s="52"/>
      <c r="K835" s="9"/>
      <c r="L835" s="9"/>
      <c r="M835" s="52"/>
      <c r="N835" s="9"/>
      <c r="O835" s="9"/>
      <c r="P835" s="52"/>
      <c r="Q835" s="9"/>
      <c r="R835" s="9"/>
      <c r="S835" s="52"/>
      <c r="T835" s="9"/>
      <c r="U835" s="9"/>
      <c r="V835" s="52"/>
      <c r="W835" s="9"/>
      <c r="X835" s="9"/>
      <c r="Y835" s="52"/>
      <c r="Z835" s="9"/>
      <c r="AA835" s="9"/>
      <c r="AB835" s="52"/>
      <c r="AC835" s="9"/>
      <c r="AD835" s="9"/>
      <c r="AE835" s="52"/>
      <c r="AF835" s="9"/>
      <c r="AG835" s="9"/>
      <c r="AH835" s="52"/>
      <c r="AI835" s="9"/>
      <c r="AJ835" s="9"/>
      <c r="AK835" s="52"/>
      <c r="AL835" s="9"/>
      <c r="AM835" s="9"/>
      <c r="AN835" s="52"/>
    </row>
    <row r="836" spans="1:40" ht="12.75" x14ac:dyDescent="0.35">
      <c r="A836" s="9"/>
      <c r="B836" s="9"/>
      <c r="C836" s="9"/>
      <c r="D836" s="9"/>
      <c r="E836" s="9"/>
      <c r="F836" s="9"/>
      <c r="G836" s="52"/>
      <c r="H836" s="9"/>
      <c r="I836" s="9"/>
      <c r="J836" s="52"/>
      <c r="K836" s="9"/>
      <c r="L836" s="9"/>
      <c r="M836" s="52"/>
      <c r="N836" s="9"/>
      <c r="O836" s="9"/>
      <c r="P836" s="52"/>
      <c r="Q836" s="9"/>
      <c r="R836" s="9"/>
      <c r="S836" s="52"/>
      <c r="T836" s="9"/>
      <c r="U836" s="9"/>
      <c r="V836" s="52"/>
      <c r="W836" s="9"/>
      <c r="X836" s="9"/>
      <c r="Y836" s="52"/>
      <c r="Z836" s="9"/>
      <c r="AA836" s="9"/>
      <c r="AB836" s="52"/>
      <c r="AC836" s="9"/>
      <c r="AD836" s="9"/>
      <c r="AE836" s="52"/>
      <c r="AF836" s="9"/>
      <c r="AG836" s="9"/>
      <c r="AH836" s="52"/>
      <c r="AI836" s="9"/>
      <c r="AJ836" s="9"/>
      <c r="AK836" s="52"/>
      <c r="AL836" s="9"/>
      <c r="AM836" s="9"/>
      <c r="AN836" s="52"/>
    </row>
    <row r="837" spans="1:40" ht="12.75" x14ac:dyDescent="0.35">
      <c r="A837" s="9"/>
      <c r="B837" s="9"/>
      <c r="C837" s="9"/>
      <c r="D837" s="9"/>
      <c r="E837" s="9"/>
      <c r="F837" s="9"/>
      <c r="G837" s="52"/>
      <c r="H837" s="9"/>
      <c r="I837" s="9"/>
      <c r="J837" s="52"/>
      <c r="K837" s="9"/>
      <c r="L837" s="9"/>
      <c r="M837" s="52"/>
      <c r="N837" s="9"/>
      <c r="O837" s="9"/>
      <c r="P837" s="52"/>
      <c r="Q837" s="9"/>
      <c r="R837" s="9"/>
      <c r="S837" s="52"/>
      <c r="T837" s="9"/>
      <c r="U837" s="9"/>
      <c r="V837" s="52"/>
      <c r="W837" s="9"/>
      <c r="X837" s="9"/>
      <c r="Y837" s="52"/>
      <c r="Z837" s="9"/>
      <c r="AA837" s="9"/>
      <c r="AB837" s="52"/>
      <c r="AC837" s="9"/>
      <c r="AD837" s="9"/>
      <c r="AE837" s="52"/>
      <c r="AF837" s="9"/>
      <c r="AG837" s="9"/>
      <c r="AH837" s="52"/>
      <c r="AI837" s="9"/>
      <c r="AJ837" s="9"/>
      <c r="AK837" s="52"/>
      <c r="AL837" s="9"/>
      <c r="AM837" s="9"/>
      <c r="AN837" s="52"/>
    </row>
    <row r="838" spans="1:40" ht="12.75" x14ac:dyDescent="0.35">
      <c r="A838" s="9"/>
      <c r="B838" s="9"/>
      <c r="C838" s="9"/>
      <c r="D838" s="9"/>
      <c r="E838" s="9"/>
      <c r="F838" s="9"/>
      <c r="G838" s="52"/>
      <c r="H838" s="9"/>
      <c r="I838" s="9"/>
      <c r="J838" s="52"/>
      <c r="K838" s="9"/>
      <c r="L838" s="9"/>
      <c r="M838" s="52"/>
      <c r="N838" s="9"/>
      <c r="O838" s="9"/>
      <c r="P838" s="52"/>
      <c r="Q838" s="9"/>
      <c r="R838" s="9"/>
      <c r="S838" s="52"/>
      <c r="T838" s="9"/>
      <c r="U838" s="9"/>
      <c r="V838" s="52"/>
      <c r="W838" s="9"/>
      <c r="X838" s="9"/>
      <c r="Y838" s="52"/>
      <c r="Z838" s="9"/>
      <c r="AA838" s="9"/>
      <c r="AB838" s="52"/>
      <c r="AC838" s="9"/>
      <c r="AD838" s="9"/>
      <c r="AE838" s="52"/>
      <c r="AF838" s="9"/>
      <c r="AG838" s="9"/>
      <c r="AH838" s="52"/>
      <c r="AI838" s="9"/>
      <c r="AJ838" s="9"/>
      <c r="AK838" s="52"/>
      <c r="AL838" s="9"/>
      <c r="AM838" s="9"/>
      <c r="AN838" s="52"/>
    </row>
    <row r="839" spans="1:40" ht="12.75" x14ac:dyDescent="0.35">
      <c r="A839" s="9"/>
      <c r="B839" s="9"/>
      <c r="C839" s="9"/>
      <c r="D839" s="9"/>
      <c r="E839" s="9"/>
      <c r="F839" s="9"/>
      <c r="G839" s="52"/>
      <c r="H839" s="9"/>
      <c r="I839" s="9"/>
      <c r="J839" s="52"/>
      <c r="K839" s="9"/>
      <c r="L839" s="9"/>
      <c r="M839" s="52"/>
      <c r="N839" s="9"/>
      <c r="O839" s="9"/>
      <c r="P839" s="52"/>
      <c r="Q839" s="9"/>
      <c r="R839" s="9"/>
      <c r="S839" s="52"/>
      <c r="T839" s="9"/>
      <c r="U839" s="9"/>
      <c r="V839" s="52"/>
      <c r="W839" s="9"/>
      <c r="X839" s="9"/>
      <c r="Y839" s="52"/>
      <c r="Z839" s="9"/>
      <c r="AA839" s="9"/>
      <c r="AB839" s="52"/>
      <c r="AC839" s="9"/>
      <c r="AD839" s="9"/>
      <c r="AE839" s="52"/>
      <c r="AF839" s="9"/>
      <c r="AG839" s="9"/>
      <c r="AH839" s="52"/>
      <c r="AI839" s="9"/>
      <c r="AJ839" s="9"/>
      <c r="AK839" s="52"/>
      <c r="AL839" s="9"/>
      <c r="AM839" s="9"/>
      <c r="AN839" s="52"/>
    </row>
    <row r="840" spans="1:40" ht="12.75" x14ac:dyDescent="0.35">
      <c r="A840" s="9"/>
      <c r="B840" s="9"/>
      <c r="C840" s="9"/>
      <c r="D840" s="9"/>
      <c r="E840" s="9"/>
      <c r="F840" s="9"/>
      <c r="G840" s="52"/>
      <c r="H840" s="9"/>
      <c r="I840" s="9"/>
      <c r="J840" s="52"/>
      <c r="K840" s="9"/>
      <c r="L840" s="9"/>
      <c r="M840" s="52"/>
      <c r="N840" s="9"/>
      <c r="O840" s="9"/>
      <c r="P840" s="52"/>
      <c r="Q840" s="9"/>
      <c r="R840" s="9"/>
      <c r="S840" s="52"/>
      <c r="T840" s="9"/>
      <c r="U840" s="9"/>
      <c r="V840" s="52"/>
      <c r="W840" s="9"/>
      <c r="X840" s="9"/>
      <c r="Y840" s="52"/>
      <c r="Z840" s="9"/>
      <c r="AA840" s="9"/>
      <c r="AB840" s="52"/>
      <c r="AC840" s="9"/>
      <c r="AD840" s="9"/>
      <c r="AE840" s="52"/>
      <c r="AF840" s="9"/>
      <c r="AG840" s="9"/>
      <c r="AH840" s="52"/>
      <c r="AI840" s="9"/>
      <c r="AJ840" s="9"/>
      <c r="AK840" s="52"/>
      <c r="AL840" s="9"/>
      <c r="AM840" s="9"/>
      <c r="AN840" s="52"/>
    </row>
    <row r="841" spans="1:40" ht="12.75" x14ac:dyDescent="0.35">
      <c r="A841" s="9"/>
      <c r="B841" s="9"/>
      <c r="C841" s="9"/>
      <c r="D841" s="9"/>
      <c r="E841" s="9"/>
      <c r="F841" s="9"/>
      <c r="G841" s="52"/>
      <c r="H841" s="9"/>
      <c r="I841" s="9"/>
      <c r="J841" s="52"/>
      <c r="K841" s="9"/>
      <c r="L841" s="9"/>
      <c r="M841" s="52"/>
      <c r="N841" s="9"/>
      <c r="O841" s="9"/>
      <c r="P841" s="52"/>
      <c r="Q841" s="9"/>
      <c r="R841" s="9"/>
      <c r="S841" s="52"/>
      <c r="T841" s="9"/>
      <c r="U841" s="9"/>
      <c r="V841" s="52"/>
      <c r="W841" s="9"/>
      <c r="X841" s="9"/>
      <c r="Y841" s="52"/>
      <c r="Z841" s="9"/>
      <c r="AA841" s="9"/>
      <c r="AB841" s="52"/>
      <c r="AC841" s="9"/>
      <c r="AD841" s="9"/>
      <c r="AE841" s="52"/>
      <c r="AF841" s="9"/>
      <c r="AG841" s="9"/>
      <c r="AH841" s="52"/>
      <c r="AI841" s="9"/>
      <c r="AJ841" s="9"/>
      <c r="AK841" s="52"/>
      <c r="AL841" s="9"/>
      <c r="AM841" s="9"/>
      <c r="AN841" s="52"/>
    </row>
    <row r="842" spans="1:40" ht="12.75" x14ac:dyDescent="0.35">
      <c r="A842" s="9"/>
      <c r="B842" s="9"/>
      <c r="C842" s="9"/>
      <c r="D842" s="9"/>
      <c r="E842" s="9"/>
      <c r="F842" s="9"/>
      <c r="G842" s="52"/>
      <c r="H842" s="9"/>
      <c r="I842" s="9"/>
      <c r="J842" s="52"/>
      <c r="K842" s="9"/>
      <c r="L842" s="9"/>
      <c r="M842" s="52"/>
      <c r="N842" s="9"/>
      <c r="O842" s="9"/>
      <c r="P842" s="52"/>
      <c r="Q842" s="9"/>
      <c r="R842" s="9"/>
      <c r="S842" s="52"/>
      <c r="T842" s="9"/>
      <c r="U842" s="9"/>
      <c r="V842" s="52"/>
      <c r="W842" s="9"/>
      <c r="X842" s="9"/>
      <c r="Y842" s="52"/>
      <c r="Z842" s="9"/>
      <c r="AA842" s="9"/>
      <c r="AB842" s="52"/>
      <c r="AC842" s="9"/>
      <c r="AD842" s="9"/>
      <c r="AE842" s="52"/>
      <c r="AF842" s="9"/>
      <c r="AG842" s="9"/>
      <c r="AH842" s="52"/>
      <c r="AI842" s="9"/>
      <c r="AJ842" s="9"/>
      <c r="AK842" s="52"/>
      <c r="AL842" s="9"/>
      <c r="AM842" s="9"/>
      <c r="AN842" s="52"/>
    </row>
    <row r="843" spans="1:40" ht="12.75" x14ac:dyDescent="0.35">
      <c r="A843" s="9"/>
      <c r="B843" s="9"/>
      <c r="C843" s="9"/>
      <c r="D843" s="9"/>
      <c r="E843" s="9"/>
      <c r="F843" s="9"/>
      <c r="G843" s="52"/>
      <c r="H843" s="9"/>
      <c r="I843" s="9"/>
      <c r="J843" s="52"/>
      <c r="K843" s="9"/>
      <c r="L843" s="9"/>
      <c r="M843" s="52"/>
      <c r="N843" s="9"/>
      <c r="O843" s="9"/>
      <c r="P843" s="52"/>
      <c r="Q843" s="9"/>
      <c r="R843" s="9"/>
      <c r="S843" s="52"/>
      <c r="T843" s="9"/>
      <c r="U843" s="9"/>
      <c r="V843" s="52"/>
      <c r="W843" s="9"/>
      <c r="X843" s="9"/>
      <c r="Y843" s="52"/>
      <c r="Z843" s="9"/>
      <c r="AA843" s="9"/>
      <c r="AB843" s="52"/>
      <c r="AC843" s="9"/>
      <c r="AD843" s="9"/>
      <c r="AE843" s="52"/>
      <c r="AF843" s="9"/>
      <c r="AG843" s="9"/>
      <c r="AH843" s="52"/>
      <c r="AI843" s="9"/>
      <c r="AJ843" s="9"/>
      <c r="AK843" s="52"/>
      <c r="AL843" s="9"/>
      <c r="AM843" s="9"/>
      <c r="AN843" s="52"/>
    </row>
    <row r="844" spans="1:40" ht="12.75" x14ac:dyDescent="0.35">
      <c r="A844" s="9"/>
      <c r="B844" s="9"/>
      <c r="C844" s="9"/>
      <c r="D844" s="9"/>
      <c r="E844" s="9"/>
      <c r="F844" s="9"/>
      <c r="G844" s="52"/>
      <c r="H844" s="9"/>
      <c r="I844" s="9"/>
      <c r="J844" s="52"/>
      <c r="K844" s="9"/>
      <c r="L844" s="9"/>
      <c r="M844" s="52"/>
      <c r="N844" s="9"/>
      <c r="O844" s="9"/>
      <c r="P844" s="52"/>
      <c r="Q844" s="9"/>
      <c r="R844" s="9"/>
      <c r="S844" s="52"/>
      <c r="T844" s="9"/>
      <c r="U844" s="9"/>
      <c r="V844" s="52"/>
      <c r="W844" s="9"/>
      <c r="X844" s="9"/>
      <c r="Y844" s="52"/>
      <c r="Z844" s="9"/>
      <c r="AA844" s="9"/>
      <c r="AB844" s="52"/>
      <c r="AC844" s="9"/>
      <c r="AD844" s="9"/>
      <c r="AE844" s="52"/>
      <c r="AF844" s="9"/>
      <c r="AG844" s="9"/>
      <c r="AH844" s="52"/>
      <c r="AI844" s="9"/>
      <c r="AJ844" s="9"/>
      <c r="AK844" s="52"/>
      <c r="AL844" s="9"/>
      <c r="AM844" s="9"/>
      <c r="AN844" s="52"/>
    </row>
    <row r="845" spans="1:40" ht="12.75" x14ac:dyDescent="0.35">
      <c r="A845" s="9"/>
      <c r="B845" s="9"/>
      <c r="C845" s="9"/>
      <c r="D845" s="9"/>
      <c r="E845" s="9"/>
      <c r="F845" s="9"/>
      <c r="G845" s="52"/>
      <c r="H845" s="9"/>
      <c r="I845" s="9"/>
      <c r="J845" s="52"/>
      <c r="K845" s="9"/>
      <c r="L845" s="9"/>
      <c r="M845" s="52"/>
      <c r="N845" s="9"/>
      <c r="O845" s="9"/>
      <c r="P845" s="52"/>
      <c r="Q845" s="9"/>
      <c r="R845" s="9"/>
      <c r="S845" s="52"/>
      <c r="T845" s="9"/>
      <c r="U845" s="9"/>
      <c r="V845" s="52"/>
      <c r="W845" s="9"/>
      <c r="X845" s="9"/>
      <c r="Y845" s="52"/>
      <c r="Z845" s="9"/>
      <c r="AA845" s="9"/>
      <c r="AB845" s="52"/>
      <c r="AC845" s="9"/>
      <c r="AD845" s="9"/>
      <c r="AE845" s="52"/>
      <c r="AF845" s="9"/>
      <c r="AG845" s="9"/>
      <c r="AH845" s="52"/>
      <c r="AI845" s="9"/>
      <c r="AJ845" s="9"/>
      <c r="AK845" s="52"/>
      <c r="AL845" s="9"/>
      <c r="AM845" s="9"/>
      <c r="AN845" s="52"/>
    </row>
    <row r="846" spans="1:40" ht="12.75" x14ac:dyDescent="0.35">
      <c r="A846" s="9"/>
      <c r="B846" s="9"/>
      <c r="C846" s="9"/>
      <c r="D846" s="9"/>
      <c r="E846" s="9"/>
      <c r="F846" s="9"/>
      <c r="G846" s="52"/>
      <c r="H846" s="9"/>
      <c r="I846" s="9"/>
      <c r="J846" s="52"/>
      <c r="K846" s="9"/>
      <c r="L846" s="9"/>
      <c r="M846" s="52"/>
      <c r="N846" s="9"/>
      <c r="O846" s="9"/>
      <c r="P846" s="52"/>
      <c r="Q846" s="9"/>
      <c r="R846" s="9"/>
      <c r="S846" s="52"/>
      <c r="T846" s="9"/>
      <c r="U846" s="9"/>
      <c r="V846" s="52"/>
      <c r="W846" s="9"/>
      <c r="X846" s="9"/>
      <c r="Y846" s="52"/>
      <c r="Z846" s="9"/>
      <c r="AA846" s="9"/>
      <c r="AB846" s="52"/>
      <c r="AC846" s="9"/>
      <c r="AD846" s="9"/>
      <c r="AE846" s="52"/>
      <c r="AF846" s="9"/>
      <c r="AG846" s="9"/>
      <c r="AH846" s="52"/>
      <c r="AI846" s="9"/>
      <c r="AJ846" s="9"/>
      <c r="AK846" s="52"/>
      <c r="AL846" s="9"/>
      <c r="AM846" s="9"/>
      <c r="AN846" s="52"/>
    </row>
    <row r="847" spans="1:40" ht="12.75" x14ac:dyDescent="0.35">
      <c r="A847" s="9"/>
      <c r="B847" s="9"/>
      <c r="C847" s="9"/>
      <c r="D847" s="9"/>
      <c r="E847" s="9"/>
      <c r="F847" s="9"/>
      <c r="G847" s="52"/>
      <c r="H847" s="9"/>
      <c r="I847" s="9"/>
      <c r="J847" s="52"/>
      <c r="K847" s="9"/>
      <c r="L847" s="9"/>
      <c r="M847" s="52"/>
      <c r="N847" s="9"/>
      <c r="O847" s="9"/>
      <c r="P847" s="52"/>
      <c r="Q847" s="9"/>
      <c r="R847" s="9"/>
      <c r="S847" s="52"/>
      <c r="T847" s="9"/>
      <c r="U847" s="9"/>
      <c r="V847" s="52"/>
      <c r="W847" s="9"/>
      <c r="X847" s="9"/>
      <c r="Y847" s="52"/>
      <c r="Z847" s="9"/>
      <c r="AA847" s="9"/>
      <c r="AB847" s="52"/>
      <c r="AC847" s="9"/>
      <c r="AD847" s="9"/>
      <c r="AE847" s="52"/>
      <c r="AF847" s="9"/>
      <c r="AG847" s="9"/>
      <c r="AH847" s="52"/>
      <c r="AI847" s="9"/>
      <c r="AJ847" s="9"/>
      <c r="AK847" s="52"/>
      <c r="AL847" s="9"/>
      <c r="AM847" s="9"/>
      <c r="AN847" s="52"/>
    </row>
    <row r="848" spans="1:40" ht="12.75" x14ac:dyDescent="0.35">
      <c r="A848" s="9"/>
      <c r="B848" s="9"/>
      <c r="C848" s="9"/>
      <c r="D848" s="9"/>
      <c r="E848" s="9"/>
      <c r="F848" s="9"/>
      <c r="G848" s="52"/>
      <c r="H848" s="9"/>
      <c r="I848" s="9"/>
      <c r="J848" s="52"/>
      <c r="K848" s="9"/>
      <c r="L848" s="9"/>
      <c r="M848" s="52"/>
      <c r="N848" s="9"/>
      <c r="O848" s="9"/>
      <c r="P848" s="52"/>
      <c r="Q848" s="9"/>
      <c r="R848" s="9"/>
      <c r="S848" s="52"/>
      <c r="T848" s="9"/>
      <c r="U848" s="9"/>
      <c r="V848" s="52"/>
      <c r="W848" s="9"/>
      <c r="X848" s="9"/>
      <c r="Y848" s="52"/>
      <c r="Z848" s="9"/>
      <c r="AA848" s="9"/>
      <c r="AB848" s="52"/>
      <c r="AC848" s="9"/>
      <c r="AD848" s="9"/>
      <c r="AE848" s="52"/>
      <c r="AF848" s="9"/>
      <c r="AG848" s="9"/>
      <c r="AH848" s="52"/>
      <c r="AI848" s="9"/>
      <c r="AJ848" s="9"/>
      <c r="AK848" s="52"/>
      <c r="AL848" s="9"/>
      <c r="AM848" s="9"/>
      <c r="AN848" s="52"/>
    </row>
    <row r="849" spans="1:40" ht="12.75" x14ac:dyDescent="0.35">
      <c r="A849" s="9"/>
      <c r="B849" s="9"/>
      <c r="C849" s="9"/>
      <c r="D849" s="9"/>
      <c r="E849" s="9"/>
      <c r="F849" s="9"/>
      <c r="G849" s="52"/>
      <c r="H849" s="9"/>
      <c r="I849" s="9"/>
      <c r="J849" s="52"/>
      <c r="K849" s="9"/>
      <c r="L849" s="9"/>
      <c r="M849" s="52"/>
      <c r="N849" s="9"/>
      <c r="O849" s="9"/>
      <c r="P849" s="52"/>
      <c r="Q849" s="9"/>
      <c r="R849" s="9"/>
      <c r="S849" s="52"/>
      <c r="T849" s="9"/>
      <c r="U849" s="9"/>
      <c r="V849" s="52"/>
      <c r="W849" s="9"/>
      <c r="X849" s="9"/>
      <c r="Y849" s="52"/>
      <c r="Z849" s="9"/>
      <c r="AA849" s="9"/>
      <c r="AB849" s="52"/>
      <c r="AC849" s="9"/>
      <c r="AD849" s="9"/>
      <c r="AE849" s="52"/>
      <c r="AF849" s="9"/>
      <c r="AG849" s="9"/>
      <c r="AH849" s="52"/>
      <c r="AI849" s="9"/>
      <c r="AJ849" s="9"/>
      <c r="AK849" s="52"/>
      <c r="AL849" s="9"/>
      <c r="AM849" s="9"/>
      <c r="AN849" s="52"/>
    </row>
    <row r="850" spans="1:40" ht="12.75" x14ac:dyDescent="0.35">
      <c r="A850" s="9"/>
      <c r="B850" s="9"/>
      <c r="C850" s="9"/>
      <c r="D850" s="9"/>
      <c r="E850" s="9"/>
      <c r="F850" s="9"/>
      <c r="G850" s="52"/>
      <c r="H850" s="9"/>
      <c r="I850" s="9"/>
      <c r="J850" s="52"/>
      <c r="K850" s="9"/>
      <c r="L850" s="9"/>
      <c r="M850" s="52"/>
      <c r="N850" s="9"/>
      <c r="O850" s="9"/>
      <c r="P850" s="52"/>
      <c r="Q850" s="9"/>
      <c r="R850" s="9"/>
      <c r="S850" s="52"/>
      <c r="T850" s="9"/>
      <c r="U850" s="9"/>
      <c r="V850" s="52"/>
      <c r="W850" s="9"/>
      <c r="X850" s="9"/>
      <c r="Y850" s="52"/>
      <c r="Z850" s="9"/>
      <c r="AA850" s="9"/>
      <c r="AB850" s="52"/>
      <c r="AC850" s="9"/>
      <c r="AD850" s="9"/>
      <c r="AE850" s="52"/>
      <c r="AF850" s="9"/>
      <c r="AG850" s="9"/>
      <c r="AH850" s="52"/>
      <c r="AI850" s="9"/>
      <c r="AJ850" s="9"/>
      <c r="AK850" s="52"/>
      <c r="AL850" s="9"/>
      <c r="AM850" s="9"/>
      <c r="AN850" s="52"/>
    </row>
    <row r="851" spans="1:40" ht="12.75" x14ac:dyDescent="0.35">
      <c r="A851" s="9"/>
      <c r="B851" s="9"/>
      <c r="C851" s="9"/>
      <c r="D851" s="9"/>
      <c r="E851" s="9"/>
      <c r="F851" s="9"/>
      <c r="G851" s="52"/>
      <c r="H851" s="9"/>
      <c r="I851" s="9"/>
      <c r="J851" s="52"/>
      <c r="K851" s="9"/>
      <c r="L851" s="9"/>
      <c r="M851" s="52"/>
      <c r="N851" s="9"/>
      <c r="O851" s="9"/>
      <c r="P851" s="52"/>
      <c r="Q851" s="9"/>
      <c r="R851" s="9"/>
      <c r="S851" s="52"/>
      <c r="T851" s="9"/>
      <c r="U851" s="9"/>
      <c r="V851" s="52"/>
      <c r="W851" s="9"/>
      <c r="X851" s="9"/>
      <c r="Y851" s="52"/>
      <c r="Z851" s="9"/>
      <c r="AA851" s="9"/>
      <c r="AB851" s="52"/>
      <c r="AC851" s="9"/>
      <c r="AD851" s="9"/>
      <c r="AE851" s="52"/>
      <c r="AF851" s="9"/>
      <c r="AG851" s="9"/>
      <c r="AH851" s="52"/>
      <c r="AI851" s="9"/>
      <c r="AJ851" s="9"/>
      <c r="AK851" s="52"/>
      <c r="AL851" s="9"/>
      <c r="AM851" s="9"/>
      <c r="AN851" s="52"/>
    </row>
    <row r="852" spans="1:40" ht="12.75" x14ac:dyDescent="0.35">
      <c r="A852" s="9"/>
      <c r="B852" s="9"/>
      <c r="C852" s="9"/>
      <c r="D852" s="9"/>
      <c r="E852" s="9"/>
      <c r="F852" s="9"/>
      <c r="G852" s="52"/>
      <c r="H852" s="9"/>
      <c r="I852" s="9"/>
      <c r="J852" s="52"/>
      <c r="K852" s="9"/>
      <c r="L852" s="9"/>
      <c r="M852" s="52"/>
      <c r="N852" s="9"/>
      <c r="O852" s="9"/>
      <c r="P852" s="52"/>
      <c r="Q852" s="9"/>
      <c r="R852" s="9"/>
      <c r="S852" s="52"/>
      <c r="T852" s="9"/>
      <c r="U852" s="9"/>
      <c r="V852" s="52"/>
      <c r="W852" s="9"/>
      <c r="X852" s="9"/>
      <c r="Y852" s="52"/>
      <c r="Z852" s="9"/>
      <c r="AA852" s="9"/>
      <c r="AB852" s="52"/>
      <c r="AC852" s="9"/>
      <c r="AD852" s="9"/>
      <c r="AE852" s="52"/>
      <c r="AF852" s="9"/>
      <c r="AG852" s="9"/>
      <c r="AH852" s="52"/>
      <c r="AI852" s="9"/>
      <c r="AJ852" s="9"/>
      <c r="AK852" s="52"/>
      <c r="AL852" s="9"/>
      <c r="AM852" s="9"/>
      <c r="AN852" s="52"/>
    </row>
    <row r="853" spans="1:40" ht="12.75" x14ac:dyDescent="0.35">
      <c r="A853" s="9"/>
      <c r="B853" s="9"/>
      <c r="C853" s="9"/>
      <c r="D853" s="9"/>
      <c r="E853" s="9"/>
      <c r="F853" s="9"/>
      <c r="G853" s="52"/>
      <c r="H853" s="9"/>
      <c r="I853" s="9"/>
      <c r="J853" s="52"/>
      <c r="K853" s="9"/>
      <c r="L853" s="9"/>
      <c r="M853" s="52"/>
      <c r="N853" s="9"/>
      <c r="O853" s="9"/>
      <c r="P853" s="52"/>
      <c r="Q853" s="9"/>
      <c r="R853" s="9"/>
      <c r="S853" s="52"/>
      <c r="T853" s="9"/>
      <c r="U853" s="9"/>
      <c r="V853" s="52"/>
      <c r="W853" s="9"/>
      <c r="X853" s="9"/>
      <c r="Y853" s="52"/>
      <c r="Z853" s="9"/>
      <c r="AA853" s="9"/>
      <c r="AB853" s="52"/>
      <c r="AC853" s="9"/>
      <c r="AD853" s="9"/>
      <c r="AE853" s="52"/>
      <c r="AF853" s="9"/>
      <c r="AG853" s="9"/>
      <c r="AH853" s="52"/>
      <c r="AI853" s="9"/>
      <c r="AJ853" s="9"/>
      <c r="AK853" s="52"/>
      <c r="AL853" s="9"/>
      <c r="AM853" s="9"/>
      <c r="AN853" s="52"/>
    </row>
    <row r="854" spans="1:40" ht="12.75" x14ac:dyDescent="0.35">
      <c r="A854" s="9"/>
      <c r="B854" s="9"/>
      <c r="C854" s="9"/>
      <c r="D854" s="9"/>
      <c r="E854" s="9"/>
      <c r="F854" s="9"/>
      <c r="G854" s="52"/>
      <c r="H854" s="9"/>
      <c r="I854" s="9"/>
      <c r="J854" s="52"/>
      <c r="K854" s="9"/>
      <c r="L854" s="9"/>
      <c r="M854" s="52"/>
      <c r="N854" s="9"/>
      <c r="O854" s="9"/>
      <c r="P854" s="52"/>
      <c r="Q854" s="9"/>
      <c r="R854" s="9"/>
      <c r="S854" s="52"/>
      <c r="T854" s="9"/>
      <c r="U854" s="9"/>
      <c r="V854" s="52"/>
      <c r="W854" s="9"/>
      <c r="X854" s="9"/>
      <c r="Y854" s="52"/>
      <c r="Z854" s="9"/>
      <c r="AA854" s="9"/>
      <c r="AB854" s="52"/>
      <c r="AC854" s="9"/>
      <c r="AD854" s="9"/>
      <c r="AE854" s="52"/>
      <c r="AF854" s="9"/>
      <c r="AG854" s="9"/>
      <c r="AH854" s="52"/>
      <c r="AI854" s="9"/>
      <c r="AJ854" s="9"/>
      <c r="AK854" s="52"/>
      <c r="AL854" s="9"/>
      <c r="AM854" s="9"/>
      <c r="AN854" s="52"/>
    </row>
    <row r="855" spans="1:40" ht="12.75" x14ac:dyDescent="0.35">
      <c r="A855" s="9"/>
      <c r="B855" s="9"/>
      <c r="C855" s="9"/>
      <c r="D855" s="9"/>
      <c r="E855" s="9"/>
      <c r="F855" s="9"/>
      <c r="G855" s="52"/>
      <c r="H855" s="9"/>
      <c r="I855" s="9"/>
      <c r="J855" s="52"/>
      <c r="K855" s="9"/>
      <c r="L855" s="9"/>
      <c r="M855" s="52"/>
      <c r="N855" s="9"/>
      <c r="O855" s="9"/>
      <c r="P855" s="52"/>
      <c r="Q855" s="9"/>
      <c r="R855" s="9"/>
      <c r="S855" s="52"/>
      <c r="T855" s="9"/>
      <c r="U855" s="9"/>
      <c r="V855" s="52"/>
      <c r="W855" s="9"/>
      <c r="X855" s="9"/>
      <c r="Y855" s="52"/>
      <c r="Z855" s="9"/>
      <c r="AA855" s="9"/>
      <c r="AB855" s="52"/>
      <c r="AC855" s="9"/>
      <c r="AD855" s="9"/>
      <c r="AE855" s="52"/>
      <c r="AF855" s="9"/>
      <c r="AG855" s="9"/>
      <c r="AH855" s="52"/>
      <c r="AI855" s="9"/>
      <c r="AJ855" s="9"/>
      <c r="AK855" s="52"/>
      <c r="AL855" s="9"/>
      <c r="AM855" s="9"/>
      <c r="AN855" s="52"/>
    </row>
    <row r="856" spans="1:40" ht="12.75" x14ac:dyDescent="0.35">
      <c r="A856" s="9"/>
      <c r="B856" s="9"/>
      <c r="C856" s="9"/>
      <c r="D856" s="9"/>
      <c r="E856" s="9"/>
      <c r="F856" s="9"/>
      <c r="G856" s="52"/>
      <c r="H856" s="9"/>
      <c r="I856" s="9"/>
      <c r="J856" s="52"/>
      <c r="K856" s="9"/>
      <c r="L856" s="9"/>
      <c r="M856" s="52"/>
      <c r="N856" s="9"/>
      <c r="O856" s="9"/>
      <c r="P856" s="52"/>
      <c r="Q856" s="9"/>
      <c r="R856" s="9"/>
      <c r="S856" s="52"/>
      <c r="T856" s="9"/>
      <c r="U856" s="9"/>
      <c r="V856" s="52"/>
      <c r="W856" s="9"/>
      <c r="X856" s="9"/>
      <c r="Y856" s="52"/>
      <c r="Z856" s="9"/>
      <c r="AA856" s="9"/>
      <c r="AB856" s="52"/>
      <c r="AC856" s="9"/>
      <c r="AD856" s="9"/>
      <c r="AE856" s="52"/>
      <c r="AF856" s="9"/>
      <c r="AG856" s="9"/>
      <c r="AH856" s="52"/>
      <c r="AI856" s="9"/>
      <c r="AJ856" s="9"/>
      <c r="AK856" s="52"/>
      <c r="AL856" s="9"/>
      <c r="AM856" s="9"/>
      <c r="AN856" s="52"/>
    </row>
    <row r="857" spans="1:40" ht="12.75" x14ac:dyDescent="0.35">
      <c r="A857" s="9"/>
      <c r="B857" s="9"/>
      <c r="C857" s="9"/>
      <c r="D857" s="9"/>
      <c r="E857" s="9"/>
      <c r="F857" s="9"/>
      <c r="G857" s="52"/>
      <c r="H857" s="9"/>
      <c r="I857" s="9"/>
      <c r="J857" s="52"/>
      <c r="K857" s="9"/>
      <c r="L857" s="9"/>
      <c r="M857" s="52"/>
      <c r="N857" s="9"/>
      <c r="O857" s="9"/>
      <c r="P857" s="52"/>
      <c r="Q857" s="9"/>
      <c r="R857" s="9"/>
      <c r="S857" s="52"/>
      <c r="T857" s="9"/>
      <c r="U857" s="9"/>
      <c r="V857" s="52"/>
      <c r="W857" s="9"/>
      <c r="X857" s="9"/>
      <c r="Y857" s="52"/>
      <c r="Z857" s="9"/>
      <c r="AA857" s="9"/>
      <c r="AB857" s="52"/>
      <c r="AC857" s="9"/>
      <c r="AD857" s="9"/>
      <c r="AE857" s="52"/>
      <c r="AF857" s="9"/>
      <c r="AG857" s="9"/>
      <c r="AH857" s="52"/>
      <c r="AI857" s="9"/>
      <c r="AJ857" s="9"/>
      <c r="AK857" s="52"/>
      <c r="AL857" s="9"/>
      <c r="AM857" s="9"/>
      <c r="AN857" s="52"/>
    </row>
    <row r="858" spans="1:40" ht="12.75" x14ac:dyDescent="0.35">
      <c r="A858" s="9"/>
      <c r="B858" s="9"/>
      <c r="C858" s="9"/>
      <c r="D858" s="9"/>
      <c r="E858" s="9"/>
      <c r="F858" s="9"/>
      <c r="G858" s="52"/>
      <c r="H858" s="9"/>
      <c r="I858" s="9"/>
      <c r="J858" s="52"/>
      <c r="K858" s="9"/>
      <c r="L858" s="9"/>
      <c r="M858" s="52"/>
      <c r="N858" s="9"/>
      <c r="O858" s="9"/>
      <c r="P858" s="52"/>
      <c r="Q858" s="9"/>
      <c r="R858" s="9"/>
      <c r="S858" s="52"/>
      <c r="T858" s="9"/>
      <c r="U858" s="9"/>
      <c r="V858" s="52"/>
      <c r="W858" s="9"/>
      <c r="X858" s="9"/>
      <c r="Y858" s="52"/>
      <c r="Z858" s="9"/>
      <c r="AA858" s="9"/>
      <c r="AB858" s="52"/>
      <c r="AC858" s="9"/>
      <c r="AD858" s="9"/>
      <c r="AE858" s="52"/>
      <c r="AF858" s="9"/>
      <c r="AG858" s="9"/>
      <c r="AH858" s="52"/>
      <c r="AI858" s="9"/>
      <c r="AJ858" s="9"/>
      <c r="AK858" s="52"/>
      <c r="AL858" s="9"/>
      <c r="AM858" s="9"/>
      <c r="AN858" s="52"/>
    </row>
    <row r="859" spans="1:40" ht="12.75" x14ac:dyDescent="0.35">
      <c r="A859" s="9"/>
      <c r="B859" s="9"/>
      <c r="C859" s="9"/>
      <c r="D859" s="9"/>
      <c r="E859" s="9"/>
      <c r="F859" s="9"/>
      <c r="G859" s="52"/>
      <c r="H859" s="9"/>
      <c r="I859" s="9"/>
      <c r="J859" s="52"/>
      <c r="K859" s="9"/>
      <c r="L859" s="9"/>
      <c r="M859" s="52"/>
      <c r="N859" s="9"/>
      <c r="O859" s="9"/>
      <c r="P859" s="52"/>
      <c r="Q859" s="9"/>
      <c r="R859" s="9"/>
      <c r="S859" s="52"/>
      <c r="T859" s="9"/>
      <c r="U859" s="9"/>
      <c r="V859" s="52"/>
      <c r="W859" s="9"/>
      <c r="X859" s="9"/>
      <c r="Y859" s="52"/>
      <c r="Z859" s="9"/>
      <c r="AA859" s="9"/>
      <c r="AB859" s="52"/>
      <c r="AC859" s="9"/>
      <c r="AD859" s="9"/>
      <c r="AE859" s="52"/>
      <c r="AF859" s="9"/>
      <c r="AG859" s="9"/>
      <c r="AH859" s="52"/>
      <c r="AI859" s="9"/>
      <c r="AJ859" s="9"/>
      <c r="AK859" s="52"/>
      <c r="AL859" s="9"/>
      <c r="AM859" s="9"/>
      <c r="AN859" s="52"/>
    </row>
    <row r="860" spans="1:40" ht="12.75" x14ac:dyDescent="0.35">
      <c r="A860" s="9"/>
      <c r="B860" s="9"/>
      <c r="C860" s="9"/>
      <c r="D860" s="9"/>
      <c r="E860" s="9"/>
      <c r="F860" s="9"/>
      <c r="G860" s="52"/>
      <c r="H860" s="9"/>
      <c r="I860" s="9"/>
      <c r="J860" s="52"/>
      <c r="K860" s="9"/>
      <c r="L860" s="9"/>
      <c r="M860" s="52"/>
      <c r="N860" s="9"/>
      <c r="O860" s="9"/>
      <c r="P860" s="52"/>
      <c r="Q860" s="9"/>
      <c r="R860" s="9"/>
      <c r="S860" s="52"/>
      <c r="T860" s="9"/>
      <c r="U860" s="9"/>
      <c r="V860" s="52"/>
      <c r="W860" s="9"/>
      <c r="X860" s="9"/>
      <c r="Y860" s="52"/>
      <c r="Z860" s="9"/>
      <c r="AA860" s="9"/>
      <c r="AB860" s="52"/>
      <c r="AC860" s="9"/>
      <c r="AD860" s="9"/>
      <c r="AE860" s="52"/>
      <c r="AF860" s="9"/>
      <c r="AG860" s="9"/>
      <c r="AH860" s="52"/>
      <c r="AI860" s="9"/>
      <c r="AJ860" s="9"/>
      <c r="AK860" s="52"/>
      <c r="AL860" s="9"/>
      <c r="AM860" s="9"/>
      <c r="AN860" s="52"/>
    </row>
    <row r="861" spans="1:40" ht="12.75" x14ac:dyDescent="0.35">
      <c r="A861" s="9"/>
      <c r="B861" s="9"/>
      <c r="C861" s="9"/>
      <c r="D861" s="9"/>
      <c r="E861" s="9"/>
      <c r="F861" s="9"/>
      <c r="G861" s="52"/>
      <c r="H861" s="9"/>
      <c r="I861" s="9"/>
      <c r="J861" s="52"/>
      <c r="K861" s="9"/>
      <c r="L861" s="9"/>
      <c r="M861" s="52"/>
      <c r="N861" s="9"/>
      <c r="O861" s="9"/>
      <c r="P861" s="52"/>
      <c r="Q861" s="9"/>
      <c r="R861" s="9"/>
      <c r="S861" s="52"/>
      <c r="T861" s="9"/>
      <c r="U861" s="9"/>
      <c r="V861" s="52"/>
      <c r="W861" s="9"/>
      <c r="X861" s="9"/>
      <c r="Y861" s="52"/>
      <c r="Z861" s="9"/>
      <c r="AA861" s="9"/>
      <c r="AB861" s="52"/>
      <c r="AC861" s="9"/>
      <c r="AD861" s="9"/>
      <c r="AE861" s="52"/>
      <c r="AF861" s="9"/>
      <c r="AG861" s="9"/>
      <c r="AH861" s="52"/>
      <c r="AI861" s="9"/>
      <c r="AJ861" s="9"/>
      <c r="AK861" s="52"/>
      <c r="AL861" s="9"/>
      <c r="AM861" s="9"/>
      <c r="AN861" s="52"/>
    </row>
    <row r="862" spans="1:40" ht="12.75" x14ac:dyDescent="0.35">
      <c r="A862" s="9"/>
      <c r="B862" s="9"/>
      <c r="C862" s="9"/>
      <c r="D862" s="9"/>
      <c r="E862" s="9"/>
      <c r="F862" s="9"/>
      <c r="G862" s="52"/>
      <c r="H862" s="9"/>
      <c r="I862" s="9"/>
      <c r="J862" s="52"/>
      <c r="K862" s="9"/>
      <c r="L862" s="9"/>
      <c r="M862" s="52"/>
      <c r="N862" s="9"/>
      <c r="O862" s="9"/>
      <c r="P862" s="52"/>
      <c r="Q862" s="9"/>
      <c r="R862" s="9"/>
      <c r="S862" s="52"/>
      <c r="T862" s="9"/>
      <c r="U862" s="9"/>
      <c r="V862" s="52"/>
      <c r="W862" s="9"/>
      <c r="X862" s="9"/>
      <c r="Y862" s="52"/>
      <c r="Z862" s="9"/>
      <c r="AA862" s="9"/>
      <c r="AB862" s="52"/>
      <c r="AC862" s="9"/>
      <c r="AD862" s="9"/>
      <c r="AE862" s="52"/>
      <c r="AF862" s="9"/>
      <c r="AG862" s="9"/>
      <c r="AH862" s="52"/>
      <c r="AI862" s="9"/>
      <c r="AJ862" s="9"/>
      <c r="AK862" s="52"/>
      <c r="AL862" s="9"/>
      <c r="AM862" s="9"/>
      <c r="AN862" s="52"/>
    </row>
    <row r="863" spans="1:40" ht="12.75" x14ac:dyDescent="0.35">
      <c r="A863" s="9"/>
      <c r="B863" s="9"/>
      <c r="C863" s="9"/>
      <c r="D863" s="9"/>
      <c r="E863" s="9"/>
      <c r="F863" s="9"/>
      <c r="G863" s="52"/>
      <c r="H863" s="9"/>
      <c r="I863" s="9"/>
      <c r="J863" s="52"/>
      <c r="K863" s="9"/>
      <c r="L863" s="9"/>
      <c r="M863" s="52"/>
      <c r="N863" s="9"/>
      <c r="O863" s="9"/>
      <c r="P863" s="52"/>
      <c r="Q863" s="9"/>
      <c r="R863" s="9"/>
      <c r="S863" s="52"/>
      <c r="T863" s="9"/>
      <c r="U863" s="9"/>
      <c r="V863" s="52"/>
      <c r="W863" s="9"/>
      <c r="X863" s="9"/>
      <c r="Y863" s="52"/>
      <c r="Z863" s="9"/>
      <c r="AA863" s="9"/>
      <c r="AB863" s="52"/>
      <c r="AC863" s="9"/>
      <c r="AD863" s="9"/>
      <c r="AE863" s="52"/>
      <c r="AF863" s="9"/>
      <c r="AG863" s="9"/>
      <c r="AH863" s="52"/>
      <c r="AI863" s="9"/>
      <c r="AJ863" s="9"/>
      <c r="AK863" s="52"/>
      <c r="AL863" s="9"/>
      <c r="AM863" s="9"/>
      <c r="AN863" s="52"/>
    </row>
    <row r="864" spans="1:40" ht="12.75" x14ac:dyDescent="0.35">
      <c r="A864" s="9"/>
      <c r="B864" s="9"/>
      <c r="C864" s="9"/>
      <c r="D864" s="9"/>
      <c r="E864" s="9"/>
      <c r="F864" s="9"/>
      <c r="G864" s="52"/>
      <c r="H864" s="9"/>
      <c r="I864" s="9"/>
      <c r="J864" s="52"/>
      <c r="K864" s="9"/>
      <c r="L864" s="9"/>
      <c r="M864" s="52"/>
      <c r="N864" s="9"/>
      <c r="O864" s="9"/>
      <c r="P864" s="52"/>
      <c r="Q864" s="9"/>
      <c r="R864" s="9"/>
      <c r="S864" s="52"/>
      <c r="T864" s="9"/>
      <c r="U864" s="9"/>
      <c r="V864" s="52"/>
      <c r="W864" s="9"/>
      <c r="X864" s="9"/>
      <c r="Y864" s="52"/>
      <c r="Z864" s="9"/>
      <c r="AA864" s="9"/>
      <c r="AB864" s="52"/>
      <c r="AC864" s="9"/>
      <c r="AD864" s="9"/>
      <c r="AE864" s="52"/>
      <c r="AF864" s="9"/>
      <c r="AG864" s="9"/>
      <c r="AH864" s="52"/>
      <c r="AI864" s="9"/>
      <c r="AJ864" s="9"/>
      <c r="AK864" s="52"/>
      <c r="AL864" s="9"/>
      <c r="AM864" s="9"/>
      <c r="AN864" s="52"/>
    </row>
    <row r="865" spans="1:40" ht="12.75" x14ac:dyDescent="0.35">
      <c r="A865" s="9"/>
      <c r="B865" s="9"/>
      <c r="C865" s="9"/>
      <c r="D865" s="9"/>
      <c r="E865" s="9"/>
      <c r="F865" s="9"/>
      <c r="G865" s="52"/>
      <c r="H865" s="9"/>
      <c r="I865" s="9"/>
      <c r="J865" s="52"/>
      <c r="K865" s="9"/>
      <c r="L865" s="9"/>
      <c r="M865" s="52"/>
      <c r="N865" s="9"/>
      <c r="O865" s="9"/>
      <c r="P865" s="52"/>
      <c r="Q865" s="9"/>
      <c r="R865" s="9"/>
      <c r="S865" s="52"/>
      <c r="T865" s="9"/>
      <c r="U865" s="9"/>
      <c r="V865" s="52"/>
      <c r="W865" s="9"/>
      <c r="X865" s="9"/>
      <c r="Y865" s="52"/>
      <c r="Z865" s="9"/>
      <c r="AA865" s="9"/>
      <c r="AB865" s="52"/>
      <c r="AC865" s="9"/>
      <c r="AD865" s="9"/>
      <c r="AE865" s="52"/>
      <c r="AF865" s="9"/>
      <c r="AG865" s="9"/>
      <c r="AH865" s="52"/>
      <c r="AI865" s="9"/>
      <c r="AJ865" s="9"/>
      <c r="AK865" s="52"/>
      <c r="AL865" s="9"/>
      <c r="AM865" s="9"/>
      <c r="AN865" s="52"/>
    </row>
    <row r="866" spans="1:40" ht="12.75" x14ac:dyDescent="0.35">
      <c r="A866" s="9"/>
      <c r="B866" s="9"/>
      <c r="C866" s="9"/>
      <c r="D866" s="9"/>
      <c r="E866" s="9"/>
      <c r="F866" s="9"/>
      <c r="G866" s="52"/>
      <c r="H866" s="9"/>
      <c r="I866" s="9"/>
      <c r="J866" s="52"/>
      <c r="K866" s="9"/>
      <c r="L866" s="9"/>
      <c r="M866" s="52"/>
      <c r="N866" s="9"/>
      <c r="O866" s="9"/>
      <c r="P866" s="52"/>
      <c r="Q866" s="9"/>
      <c r="R866" s="9"/>
      <c r="S866" s="52"/>
      <c r="T866" s="9"/>
      <c r="U866" s="9"/>
      <c r="V866" s="52"/>
      <c r="W866" s="9"/>
      <c r="X866" s="9"/>
      <c r="Y866" s="52"/>
      <c r="Z866" s="9"/>
      <c r="AA866" s="9"/>
      <c r="AB866" s="52"/>
      <c r="AC866" s="9"/>
      <c r="AD866" s="9"/>
      <c r="AE866" s="52"/>
      <c r="AF866" s="9"/>
      <c r="AG866" s="9"/>
      <c r="AH866" s="52"/>
      <c r="AI866" s="9"/>
      <c r="AJ866" s="9"/>
      <c r="AK866" s="52"/>
      <c r="AL866" s="9"/>
      <c r="AM866" s="9"/>
      <c r="AN866" s="52"/>
    </row>
    <row r="867" spans="1:40" ht="12.75" x14ac:dyDescent="0.35">
      <c r="A867" s="9"/>
      <c r="B867" s="9"/>
      <c r="C867" s="9"/>
      <c r="D867" s="9"/>
      <c r="E867" s="9"/>
      <c r="F867" s="9"/>
      <c r="G867" s="52"/>
      <c r="H867" s="9"/>
      <c r="I867" s="9"/>
      <c r="J867" s="52"/>
      <c r="K867" s="9"/>
      <c r="L867" s="9"/>
      <c r="M867" s="52"/>
      <c r="N867" s="9"/>
      <c r="O867" s="9"/>
      <c r="P867" s="52"/>
      <c r="Q867" s="9"/>
      <c r="R867" s="9"/>
      <c r="S867" s="52"/>
      <c r="T867" s="9"/>
      <c r="U867" s="9"/>
      <c r="V867" s="52"/>
      <c r="W867" s="9"/>
      <c r="X867" s="9"/>
      <c r="Y867" s="52"/>
      <c r="Z867" s="9"/>
      <c r="AA867" s="9"/>
      <c r="AB867" s="52"/>
      <c r="AC867" s="9"/>
      <c r="AD867" s="9"/>
      <c r="AE867" s="52"/>
      <c r="AF867" s="9"/>
      <c r="AG867" s="9"/>
      <c r="AH867" s="52"/>
      <c r="AI867" s="9"/>
      <c r="AJ867" s="9"/>
      <c r="AK867" s="52"/>
      <c r="AL867" s="9"/>
      <c r="AM867" s="9"/>
      <c r="AN867" s="52"/>
    </row>
    <row r="868" spans="1:40" ht="12.75" x14ac:dyDescent="0.35">
      <c r="A868" s="9"/>
      <c r="B868" s="9"/>
      <c r="C868" s="9"/>
      <c r="D868" s="9"/>
      <c r="E868" s="9"/>
      <c r="F868" s="9"/>
      <c r="G868" s="52"/>
      <c r="H868" s="9"/>
      <c r="I868" s="9"/>
      <c r="J868" s="52"/>
      <c r="K868" s="9"/>
      <c r="L868" s="9"/>
      <c r="M868" s="52"/>
      <c r="N868" s="9"/>
      <c r="O868" s="9"/>
      <c r="P868" s="52"/>
      <c r="Q868" s="9"/>
      <c r="R868" s="9"/>
      <c r="S868" s="52"/>
      <c r="T868" s="9"/>
      <c r="U868" s="9"/>
      <c r="V868" s="52"/>
      <c r="W868" s="9"/>
      <c r="X868" s="9"/>
      <c r="Y868" s="52"/>
      <c r="Z868" s="9"/>
      <c r="AA868" s="9"/>
      <c r="AB868" s="52"/>
      <c r="AC868" s="9"/>
      <c r="AD868" s="9"/>
      <c r="AE868" s="52"/>
      <c r="AF868" s="9"/>
      <c r="AG868" s="9"/>
      <c r="AH868" s="52"/>
      <c r="AI868" s="9"/>
      <c r="AJ868" s="9"/>
      <c r="AK868" s="52"/>
      <c r="AL868" s="9"/>
      <c r="AM868" s="9"/>
      <c r="AN868" s="52"/>
    </row>
    <row r="869" spans="1:40" ht="12.75" x14ac:dyDescent="0.35">
      <c r="A869" s="9"/>
      <c r="B869" s="9"/>
      <c r="C869" s="9"/>
      <c r="D869" s="9"/>
      <c r="E869" s="9"/>
      <c r="F869" s="9"/>
      <c r="G869" s="52"/>
      <c r="H869" s="9"/>
      <c r="I869" s="9"/>
      <c r="J869" s="52"/>
      <c r="K869" s="9"/>
      <c r="L869" s="9"/>
      <c r="M869" s="52"/>
      <c r="N869" s="9"/>
      <c r="O869" s="9"/>
      <c r="P869" s="52"/>
      <c r="Q869" s="9"/>
      <c r="R869" s="9"/>
      <c r="S869" s="52"/>
      <c r="T869" s="9"/>
      <c r="U869" s="9"/>
      <c r="V869" s="52"/>
      <c r="W869" s="9"/>
      <c r="X869" s="9"/>
      <c r="Y869" s="52"/>
      <c r="Z869" s="9"/>
      <c r="AA869" s="9"/>
      <c r="AB869" s="52"/>
      <c r="AC869" s="9"/>
      <c r="AD869" s="9"/>
      <c r="AE869" s="52"/>
      <c r="AF869" s="9"/>
      <c r="AG869" s="9"/>
      <c r="AH869" s="52"/>
      <c r="AI869" s="9"/>
      <c r="AJ869" s="9"/>
      <c r="AK869" s="52"/>
      <c r="AL869" s="9"/>
      <c r="AM869" s="9"/>
      <c r="AN869" s="52"/>
    </row>
    <row r="870" spans="1:40" ht="12.75" x14ac:dyDescent="0.35">
      <c r="A870" s="9"/>
      <c r="B870" s="9"/>
      <c r="C870" s="9"/>
      <c r="D870" s="9"/>
      <c r="E870" s="9"/>
      <c r="F870" s="9"/>
      <c r="G870" s="52"/>
      <c r="H870" s="9"/>
      <c r="I870" s="9"/>
      <c r="J870" s="52"/>
      <c r="K870" s="9"/>
      <c r="L870" s="9"/>
      <c r="M870" s="52"/>
      <c r="N870" s="9"/>
      <c r="O870" s="9"/>
      <c r="P870" s="52"/>
      <c r="Q870" s="9"/>
      <c r="R870" s="9"/>
      <c r="S870" s="52"/>
      <c r="T870" s="9"/>
      <c r="U870" s="9"/>
      <c r="V870" s="52"/>
      <c r="W870" s="9"/>
      <c r="X870" s="9"/>
      <c r="Y870" s="52"/>
      <c r="Z870" s="9"/>
      <c r="AA870" s="9"/>
      <c r="AB870" s="52"/>
      <c r="AC870" s="9"/>
      <c r="AD870" s="9"/>
      <c r="AE870" s="52"/>
      <c r="AF870" s="9"/>
      <c r="AG870" s="9"/>
      <c r="AH870" s="52"/>
      <c r="AI870" s="9"/>
      <c r="AJ870" s="9"/>
      <c r="AK870" s="52"/>
      <c r="AL870" s="9"/>
      <c r="AM870" s="9"/>
      <c r="AN870" s="52"/>
    </row>
    <row r="871" spans="1:40" ht="12.75" x14ac:dyDescent="0.35">
      <c r="A871" s="9"/>
      <c r="B871" s="9"/>
      <c r="C871" s="9"/>
      <c r="D871" s="9"/>
      <c r="E871" s="9"/>
      <c r="F871" s="9"/>
      <c r="G871" s="52"/>
      <c r="H871" s="9"/>
      <c r="I871" s="9"/>
      <c r="J871" s="52"/>
      <c r="K871" s="9"/>
      <c r="L871" s="9"/>
      <c r="M871" s="52"/>
      <c r="N871" s="9"/>
      <c r="O871" s="9"/>
      <c r="P871" s="52"/>
      <c r="Q871" s="9"/>
      <c r="R871" s="9"/>
      <c r="S871" s="52"/>
      <c r="T871" s="9"/>
      <c r="U871" s="9"/>
      <c r="V871" s="52"/>
      <c r="W871" s="9"/>
      <c r="X871" s="9"/>
      <c r="Y871" s="52"/>
      <c r="Z871" s="9"/>
      <c r="AA871" s="9"/>
      <c r="AB871" s="52"/>
      <c r="AC871" s="9"/>
      <c r="AD871" s="9"/>
      <c r="AE871" s="52"/>
      <c r="AF871" s="9"/>
      <c r="AG871" s="9"/>
      <c r="AH871" s="52"/>
      <c r="AI871" s="9"/>
      <c r="AJ871" s="9"/>
      <c r="AK871" s="52"/>
      <c r="AL871" s="9"/>
      <c r="AM871" s="9"/>
      <c r="AN871" s="52"/>
    </row>
    <row r="872" spans="1:40" ht="12.75" x14ac:dyDescent="0.35">
      <c r="A872" s="9"/>
      <c r="B872" s="9"/>
      <c r="C872" s="9"/>
      <c r="D872" s="9"/>
      <c r="E872" s="9"/>
      <c r="F872" s="9"/>
      <c r="G872" s="52"/>
      <c r="H872" s="9"/>
      <c r="I872" s="9"/>
      <c r="J872" s="52"/>
      <c r="K872" s="9"/>
      <c r="L872" s="9"/>
      <c r="M872" s="52"/>
      <c r="N872" s="9"/>
      <c r="O872" s="9"/>
      <c r="P872" s="52"/>
      <c r="Q872" s="9"/>
      <c r="R872" s="9"/>
      <c r="S872" s="52"/>
      <c r="T872" s="9"/>
      <c r="U872" s="9"/>
      <c r="V872" s="52"/>
      <c r="W872" s="9"/>
      <c r="X872" s="9"/>
      <c r="Y872" s="52"/>
      <c r="Z872" s="9"/>
      <c r="AA872" s="9"/>
      <c r="AB872" s="52"/>
      <c r="AC872" s="9"/>
      <c r="AD872" s="9"/>
      <c r="AE872" s="52"/>
      <c r="AF872" s="9"/>
      <c r="AG872" s="9"/>
      <c r="AH872" s="52"/>
      <c r="AI872" s="9"/>
      <c r="AJ872" s="9"/>
      <c r="AK872" s="52"/>
      <c r="AL872" s="9"/>
      <c r="AM872" s="9"/>
      <c r="AN872" s="52"/>
    </row>
    <row r="873" spans="1:40" ht="12.75" x14ac:dyDescent="0.35">
      <c r="A873" s="9"/>
      <c r="B873" s="9"/>
      <c r="C873" s="9"/>
      <c r="D873" s="9"/>
      <c r="E873" s="9"/>
      <c r="F873" s="9"/>
      <c r="G873" s="52"/>
      <c r="H873" s="9"/>
      <c r="I873" s="9"/>
      <c r="J873" s="52"/>
      <c r="K873" s="9"/>
      <c r="L873" s="9"/>
      <c r="M873" s="52"/>
      <c r="N873" s="9"/>
      <c r="O873" s="9"/>
      <c r="P873" s="52"/>
      <c r="Q873" s="9"/>
      <c r="R873" s="9"/>
      <c r="S873" s="52"/>
      <c r="T873" s="9"/>
      <c r="U873" s="9"/>
      <c r="V873" s="52"/>
      <c r="W873" s="9"/>
      <c r="X873" s="9"/>
      <c r="Y873" s="52"/>
      <c r="Z873" s="9"/>
      <c r="AA873" s="9"/>
      <c r="AB873" s="52"/>
      <c r="AC873" s="9"/>
      <c r="AD873" s="9"/>
      <c r="AE873" s="52"/>
      <c r="AF873" s="9"/>
      <c r="AG873" s="9"/>
      <c r="AH873" s="52"/>
      <c r="AI873" s="9"/>
      <c r="AJ873" s="9"/>
      <c r="AK873" s="52"/>
      <c r="AL873" s="9"/>
      <c r="AM873" s="9"/>
      <c r="AN873" s="52"/>
    </row>
    <row r="874" spans="1:40" ht="12.75" x14ac:dyDescent="0.35">
      <c r="A874" s="9"/>
      <c r="B874" s="9"/>
      <c r="C874" s="9"/>
      <c r="D874" s="9"/>
      <c r="E874" s="9"/>
      <c r="F874" s="9"/>
      <c r="G874" s="52"/>
      <c r="H874" s="9"/>
      <c r="I874" s="9"/>
      <c r="J874" s="52"/>
      <c r="K874" s="9"/>
      <c r="L874" s="9"/>
      <c r="M874" s="52"/>
      <c r="N874" s="9"/>
      <c r="O874" s="9"/>
      <c r="P874" s="52"/>
      <c r="Q874" s="9"/>
      <c r="R874" s="9"/>
      <c r="S874" s="52"/>
      <c r="T874" s="9"/>
      <c r="U874" s="9"/>
      <c r="V874" s="52"/>
      <c r="W874" s="9"/>
      <c r="X874" s="9"/>
      <c r="Y874" s="52"/>
      <c r="Z874" s="9"/>
      <c r="AA874" s="9"/>
      <c r="AB874" s="52"/>
      <c r="AC874" s="9"/>
      <c r="AD874" s="9"/>
      <c r="AE874" s="52"/>
      <c r="AF874" s="9"/>
      <c r="AG874" s="9"/>
      <c r="AH874" s="52"/>
      <c r="AI874" s="9"/>
      <c r="AJ874" s="9"/>
      <c r="AK874" s="52"/>
      <c r="AL874" s="9"/>
      <c r="AM874" s="9"/>
      <c r="AN874" s="52"/>
    </row>
    <row r="875" spans="1:40" ht="12.75" x14ac:dyDescent="0.35">
      <c r="A875" s="9"/>
      <c r="B875" s="9"/>
      <c r="C875" s="9"/>
      <c r="D875" s="9"/>
      <c r="E875" s="9"/>
      <c r="F875" s="9"/>
      <c r="G875" s="52"/>
      <c r="H875" s="9"/>
      <c r="I875" s="9"/>
      <c r="J875" s="52"/>
      <c r="K875" s="9"/>
      <c r="L875" s="9"/>
      <c r="M875" s="52"/>
      <c r="N875" s="9"/>
      <c r="O875" s="9"/>
      <c r="P875" s="52"/>
      <c r="Q875" s="9"/>
      <c r="R875" s="9"/>
      <c r="S875" s="52"/>
      <c r="T875" s="9"/>
      <c r="U875" s="9"/>
      <c r="V875" s="52"/>
      <c r="W875" s="9"/>
      <c r="X875" s="9"/>
      <c r="Y875" s="52"/>
      <c r="Z875" s="9"/>
      <c r="AA875" s="9"/>
      <c r="AB875" s="52"/>
      <c r="AC875" s="9"/>
      <c r="AD875" s="9"/>
      <c r="AE875" s="52"/>
      <c r="AF875" s="9"/>
      <c r="AG875" s="9"/>
      <c r="AH875" s="52"/>
      <c r="AI875" s="9"/>
      <c r="AJ875" s="9"/>
      <c r="AK875" s="52"/>
      <c r="AL875" s="9"/>
      <c r="AM875" s="9"/>
      <c r="AN875" s="52"/>
    </row>
    <row r="876" spans="1:40" ht="12.75" x14ac:dyDescent="0.35">
      <c r="A876" s="9"/>
      <c r="B876" s="9"/>
      <c r="C876" s="9"/>
      <c r="D876" s="9"/>
      <c r="E876" s="9"/>
      <c r="F876" s="9"/>
      <c r="G876" s="52"/>
      <c r="H876" s="9"/>
      <c r="I876" s="9"/>
      <c r="J876" s="52"/>
      <c r="K876" s="9"/>
      <c r="L876" s="9"/>
      <c r="M876" s="52"/>
      <c r="N876" s="9"/>
      <c r="O876" s="9"/>
      <c r="P876" s="52"/>
      <c r="Q876" s="9"/>
      <c r="R876" s="9"/>
      <c r="S876" s="52"/>
      <c r="T876" s="9"/>
      <c r="U876" s="9"/>
      <c r="V876" s="52"/>
      <c r="W876" s="9"/>
      <c r="X876" s="9"/>
      <c r="Y876" s="52"/>
      <c r="Z876" s="9"/>
      <c r="AA876" s="9"/>
      <c r="AB876" s="52"/>
      <c r="AC876" s="9"/>
      <c r="AD876" s="9"/>
      <c r="AE876" s="52"/>
      <c r="AF876" s="9"/>
      <c r="AG876" s="9"/>
      <c r="AH876" s="52"/>
      <c r="AI876" s="9"/>
      <c r="AJ876" s="9"/>
      <c r="AK876" s="52"/>
      <c r="AL876" s="9"/>
      <c r="AM876" s="9"/>
      <c r="AN876" s="52"/>
    </row>
    <row r="877" spans="1:40" ht="12.75" x14ac:dyDescent="0.35">
      <c r="A877" s="9"/>
      <c r="B877" s="9"/>
      <c r="C877" s="9"/>
      <c r="D877" s="9"/>
      <c r="E877" s="9"/>
      <c r="F877" s="9"/>
      <c r="G877" s="52"/>
      <c r="H877" s="9"/>
      <c r="I877" s="9"/>
      <c r="J877" s="52"/>
      <c r="K877" s="9"/>
      <c r="L877" s="9"/>
      <c r="M877" s="52"/>
      <c r="N877" s="9"/>
      <c r="O877" s="9"/>
      <c r="P877" s="52"/>
      <c r="Q877" s="9"/>
      <c r="R877" s="9"/>
      <c r="S877" s="52"/>
      <c r="T877" s="9"/>
      <c r="U877" s="9"/>
      <c r="V877" s="52"/>
      <c r="W877" s="9"/>
      <c r="X877" s="9"/>
      <c r="Y877" s="52"/>
      <c r="Z877" s="9"/>
      <c r="AA877" s="9"/>
      <c r="AB877" s="52"/>
      <c r="AC877" s="9"/>
      <c r="AD877" s="9"/>
      <c r="AE877" s="52"/>
      <c r="AF877" s="9"/>
      <c r="AG877" s="9"/>
      <c r="AH877" s="52"/>
      <c r="AI877" s="9"/>
      <c r="AJ877" s="9"/>
      <c r="AK877" s="52"/>
      <c r="AL877" s="9"/>
      <c r="AM877" s="9"/>
      <c r="AN877" s="52"/>
    </row>
    <row r="878" spans="1:40" ht="12.75" x14ac:dyDescent="0.35">
      <c r="A878" s="9"/>
      <c r="B878" s="9"/>
      <c r="C878" s="9"/>
      <c r="D878" s="9"/>
      <c r="E878" s="9"/>
      <c r="F878" s="9"/>
      <c r="G878" s="52"/>
      <c r="H878" s="9"/>
      <c r="I878" s="9"/>
      <c r="J878" s="52"/>
      <c r="K878" s="9"/>
      <c r="L878" s="9"/>
      <c r="M878" s="52"/>
      <c r="N878" s="9"/>
      <c r="O878" s="9"/>
      <c r="P878" s="52"/>
      <c r="Q878" s="9"/>
      <c r="R878" s="9"/>
      <c r="S878" s="52"/>
      <c r="T878" s="9"/>
      <c r="U878" s="9"/>
      <c r="V878" s="52"/>
      <c r="W878" s="9"/>
      <c r="X878" s="9"/>
      <c r="Y878" s="52"/>
      <c r="Z878" s="9"/>
      <c r="AA878" s="9"/>
      <c r="AB878" s="52"/>
      <c r="AC878" s="9"/>
      <c r="AD878" s="9"/>
      <c r="AE878" s="52"/>
      <c r="AF878" s="9"/>
      <c r="AG878" s="9"/>
      <c r="AH878" s="52"/>
      <c r="AI878" s="9"/>
      <c r="AJ878" s="9"/>
      <c r="AK878" s="52"/>
      <c r="AL878" s="9"/>
      <c r="AM878" s="9"/>
      <c r="AN878" s="52"/>
    </row>
    <row r="879" spans="1:40" ht="12.75" x14ac:dyDescent="0.35">
      <c r="A879" s="9"/>
      <c r="B879" s="9"/>
      <c r="C879" s="9"/>
      <c r="D879" s="9"/>
      <c r="E879" s="9"/>
      <c r="F879" s="9"/>
      <c r="G879" s="52"/>
      <c r="H879" s="9"/>
      <c r="I879" s="9"/>
      <c r="J879" s="52"/>
      <c r="K879" s="9"/>
      <c r="L879" s="9"/>
      <c r="M879" s="52"/>
      <c r="N879" s="9"/>
      <c r="O879" s="9"/>
      <c r="P879" s="52"/>
      <c r="Q879" s="9"/>
      <c r="R879" s="9"/>
      <c r="S879" s="52"/>
      <c r="T879" s="9"/>
      <c r="U879" s="9"/>
      <c r="V879" s="52"/>
      <c r="W879" s="9"/>
      <c r="X879" s="9"/>
      <c r="Y879" s="52"/>
      <c r="Z879" s="9"/>
      <c r="AA879" s="9"/>
      <c r="AB879" s="52"/>
      <c r="AC879" s="9"/>
      <c r="AD879" s="9"/>
      <c r="AE879" s="52"/>
      <c r="AF879" s="9"/>
      <c r="AG879" s="9"/>
      <c r="AH879" s="52"/>
      <c r="AI879" s="9"/>
      <c r="AJ879" s="9"/>
      <c r="AK879" s="52"/>
      <c r="AL879" s="9"/>
      <c r="AM879" s="9"/>
      <c r="AN879" s="52"/>
    </row>
    <row r="880" spans="1:40" ht="12.75" x14ac:dyDescent="0.35">
      <c r="A880" s="9"/>
      <c r="B880" s="9"/>
      <c r="C880" s="9"/>
      <c r="D880" s="9"/>
      <c r="E880" s="9"/>
      <c r="F880" s="9"/>
      <c r="G880" s="52"/>
      <c r="H880" s="9"/>
      <c r="I880" s="9"/>
      <c r="J880" s="52"/>
      <c r="K880" s="9"/>
      <c r="L880" s="9"/>
      <c r="M880" s="52"/>
      <c r="N880" s="9"/>
      <c r="O880" s="9"/>
      <c r="P880" s="52"/>
      <c r="Q880" s="9"/>
      <c r="R880" s="9"/>
      <c r="S880" s="52"/>
      <c r="T880" s="9"/>
      <c r="U880" s="9"/>
      <c r="V880" s="52"/>
      <c r="W880" s="9"/>
      <c r="X880" s="9"/>
      <c r="Y880" s="52"/>
      <c r="Z880" s="9"/>
      <c r="AA880" s="9"/>
      <c r="AB880" s="52"/>
      <c r="AC880" s="9"/>
      <c r="AD880" s="9"/>
      <c r="AE880" s="52"/>
      <c r="AF880" s="9"/>
      <c r="AG880" s="9"/>
      <c r="AH880" s="52"/>
      <c r="AI880" s="9"/>
      <c r="AJ880" s="9"/>
      <c r="AK880" s="52"/>
      <c r="AL880" s="9"/>
      <c r="AM880" s="9"/>
      <c r="AN880" s="52"/>
    </row>
    <row r="881" spans="1:40" ht="12.75" x14ac:dyDescent="0.35">
      <c r="A881" s="9"/>
      <c r="B881" s="9"/>
      <c r="C881" s="9"/>
      <c r="D881" s="9"/>
      <c r="E881" s="9"/>
      <c r="F881" s="9"/>
      <c r="G881" s="52"/>
      <c r="H881" s="9"/>
      <c r="I881" s="9"/>
      <c r="J881" s="52"/>
      <c r="K881" s="9"/>
      <c r="L881" s="9"/>
      <c r="M881" s="52"/>
      <c r="N881" s="9"/>
      <c r="O881" s="9"/>
      <c r="P881" s="52"/>
      <c r="Q881" s="9"/>
      <c r="R881" s="9"/>
      <c r="S881" s="52"/>
      <c r="T881" s="9"/>
      <c r="U881" s="9"/>
      <c r="V881" s="52"/>
      <c r="W881" s="9"/>
      <c r="X881" s="9"/>
      <c r="Y881" s="52"/>
      <c r="Z881" s="9"/>
      <c r="AA881" s="9"/>
      <c r="AB881" s="52"/>
      <c r="AC881" s="9"/>
      <c r="AD881" s="9"/>
      <c r="AE881" s="52"/>
      <c r="AF881" s="9"/>
      <c r="AG881" s="9"/>
      <c r="AH881" s="52"/>
      <c r="AI881" s="9"/>
      <c r="AJ881" s="9"/>
      <c r="AK881" s="52"/>
      <c r="AL881" s="9"/>
      <c r="AM881" s="9"/>
      <c r="AN881" s="52"/>
    </row>
    <row r="882" spans="1:40" ht="12.75" x14ac:dyDescent="0.35">
      <c r="A882" s="9"/>
      <c r="B882" s="9"/>
      <c r="C882" s="9"/>
      <c r="D882" s="9"/>
      <c r="E882" s="9"/>
      <c r="F882" s="9"/>
      <c r="G882" s="52"/>
      <c r="H882" s="9"/>
      <c r="I882" s="9"/>
      <c r="J882" s="52"/>
      <c r="K882" s="9"/>
      <c r="L882" s="9"/>
      <c r="M882" s="52"/>
      <c r="N882" s="9"/>
      <c r="O882" s="9"/>
      <c r="P882" s="52"/>
      <c r="Q882" s="9"/>
      <c r="R882" s="9"/>
      <c r="S882" s="52"/>
      <c r="T882" s="9"/>
      <c r="U882" s="9"/>
      <c r="V882" s="52"/>
      <c r="W882" s="9"/>
      <c r="X882" s="9"/>
      <c r="Y882" s="52"/>
      <c r="Z882" s="9"/>
      <c r="AA882" s="9"/>
      <c r="AB882" s="52"/>
      <c r="AC882" s="9"/>
      <c r="AD882" s="9"/>
      <c r="AE882" s="52"/>
      <c r="AF882" s="9"/>
      <c r="AG882" s="9"/>
      <c r="AH882" s="52"/>
      <c r="AI882" s="9"/>
      <c r="AJ882" s="9"/>
      <c r="AK882" s="52"/>
      <c r="AL882" s="9"/>
      <c r="AM882" s="9"/>
      <c r="AN882" s="52"/>
    </row>
    <row r="883" spans="1:40" ht="12.75" x14ac:dyDescent="0.35">
      <c r="A883" s="9"/>
      <c r="B883" s="9"/>
      <c r="C883" s="9"/>
      <c r="D883" s="9"/>
      <c r="E883" s="9"/>
      <c r="F883" s="9"/>
      <c r="G883" s="52"/>
      <c r="H883" s="9"/>
      <c r="I883" s="9"/>
      <c r="J883" s="52"/>
      <c r="K883" s="9"/>
      <c r="L883" s="9"/>
      <c r="M883" s="52"/>
      <c r="N883" s="9"/>
      <c r="O883" s="9"/>
      <c r="P883" s="52"/>
      <c r="Q883" s="9"/>
      <c r="R883" s="9"/>
      <c r="S883" s="52"/>
      <c r="T883" s="9"/>
      <c r="U883" s="9"/>
      <c r="V883" s="52"/>
      <c r="W883" s="9"/>
      <c r="X883" s="9"/>
      <c r="Y883" s="52"/>
      <c r="Z883" s="9"/>
      <c r="AA883" s="9"/>
      <c r="AB883" s="52"/>
      <c r="AC883" s="9"/>
      <c r="AD883" s="9"/>
      <c r="AE883" s="52"/>
      <c r="AF883" s="9"/>
      <c r="AG883" s="9"/>
      <c r="AH883" s="52"/>
      <c r="AI883" s="9"/>
      <c r="AJ883" s="9"/>
      <c r="AK883" s="52"/>
      <c r="AL883" s="9"/>
      <c r="AM883" s="9"/>
      <c r="AN883" s="52"/>
    </row>
    <row r="884" spans="1:40" ht="12.75" x14ac:dyDescent="0.35">
      <c r="A884" s="9"/>
      <c r="B884" s="9"/>
      <c r="C884" s="9"/>
      <c r="D884" s="9"/>
      <c r="E884" s="9"/>
      <c r="F884" s="9"/>
      <c r="G884" s="52"/>
      <c r="H884" s="9"/>
      <c r="I884" s="9"/>
      <c r="J884" s="52"/>
      <c r="K884" s="9"/>
      <c r="L884" s="9"/>
      <c r="M884" s="52"/>
      <c r="N884" s="9"/>
      <c r="O884" s="9"/>
      <c r="P884" s="52"/>
      <c r="Q884" s="9"/>
      <c r="R884" s="9"/>
      <c r="S884" s="52"/>
      <c r="T884" s="9"/>
      <c r="U884" s="9"/>
      <c r="V884" s="52"/>
      <c r="W884" s="9"/>
      <c r="X884" s="9"/>
      <c r="Y884" s="52"/>
      <c r="Z884" s="9"/>
      <c r="AA884" s="9"/>
      <c r="AB884" s="52"/>
      <c r="AC884" s="9"/>
      <c r="AD884" s="9"/>
      <c r="AE884" s="52"/>
      <c r="AF884" s="9"/>
      <c r="AG884" s="9"/>
      <c r="AH884" s="52"/>
      <c r="AI884" s="9"/>
      <c r="AJ884" s="9"/>
      <c r="AK884" s="52"/>
      <c r="AL884" s="9"/>
      <c r="AM884" s="9"/>
      <c r="AN884" s="52"/>
    </row>
    <row r="885" spans="1:40" ht="12.75" x14ac:dyDescent="0.35">
      <c r="A885" s="9"/>
      <c r="B885" s="9"/>
      <c r="C885" s="9"/>
      <c r="D885" s="9"/>
      <c r="E885" s="9"/>
      <c r="F885" s="9"/>
      <c r="G885" s="52"/>
      <c r="H885" s="9"/>
      <c r="I885" s="9"/>
      <c r="J885" s="52"/>
      <c r="K885" s="9"/>
      <c r="L885" s="9"/>
      <c r="M885" s="52"/>
      <c r="N885" s="9"/>
      <c r="O885" s="9"/>
      <c r="P885" s="52"/>
      <c r="Q885" s="9"/>
      <c r="R885" s="9"/>
      <c r="S885" s="52"/>
      <c r="T885" s="9"/>
      <c r="U885" s="9"/>
      <c r="V885" s="52"/>
      <c r="W885" s="9"/>
      <c r="X885" s="9"/>
      <c r="Y885" s="52"/>
      <c r="Z885" s="9"/>
      <c r="AA885" s="9"/>
      <c r="AB885" s="52"/>
      <c r="AC885" s="9"/>
      <c r="AD885" s="9"/>
      <c r="AE885" s="52"/>
      <c r="AF885" s="9"/>
      <c r="AG885" s="9"/>
      <c r="AH885" s="52"/>
      <c r="AI885" s="9"/>
      <c r="AJ885" s="9"/>
      <c r="AK885" s="52"/>
      <c r="AL885" s="9"/>
      <c r="AM885" s="9"/>
      <c r="AN885" s="52"/>
    </row>
    <row r="886" spans="1:40" ht="12.75" x14ac:dyDescent="0.35">
      <c r="A886" s="9"/>
      <c r="B886" s="9"/>
      <c r="C886" s="9"/>
      <c r="D886" s="9"/>
      <c r="E886" s="9"/>
      <c r="F886" s="9"/>
      <c r="G886" s="52"/>
      <c r="H886" s="9"/>
      <c r="I886" s="9"/>
      <c r="J886" s="52"/>
      <c r="K886" s="9"/>
      <c r="L886" s="9"/>
      <c r="M886" s="52"/>
      <c r="N886" s="9"/>
      <c r="O886" s="9"/>
      <c r="P886" s="52"/>
      <c r="Q886" s="9"/>
      <c r="R886" s="9"/>
      <c r="S886" s="52"/>
      <c r="T886" s="9"/>
      <c r="U886" s="9"/>
      <c r="V886" s="52"/>
      <c r="W886" s="9"/>
      <c r="X886" s="9"/>
      <c r="Y886" s="52"/>
      <c r="Z886" s="9"/>
      <c r="AA886" s="9"/>
      <c r="AB886" s="52"/>
      <c r="AC886" s="9"/>
      <c r="AD886" s="9"/>
      <c r="AE886" s="52"/>
      <c r="AF886" s="9"/>
      <c r="AG886" s="9"/>
      <c r="AH886" s="52"/>
      <c r="AI886" s="9"/>
      <c r="AJ886" s="9"/>
      <c r="AK886" s="52"/>
      <c r="AL886" s="9"/>
      <c r="AM886" s="9"/>
      <c r="AN886" s="52"/>
    </row>
    <row r="887" spans="1:40" ht="12.75" x14ac:dyDescent="0.35">
      <c r="A887" s="9"/>
      <c r="B887" s="9"/>
      <c r="C887" s="9"/>
      <c r="D887" s="9"/>
      <c r="E887" s="9"/>
      <c r="F887" s="9"/>
      <c r="G887" s="52"/>
      <c r="H887" s="9"/>
      <c r="I887" s="9"/>
      <c r="J887" s="52"/>
      <c r="K887" s="9"/>
      <c r="L887" s="9"/>
      <c r="M887" s="52"/>
      <c r="N887" s="9"/>
      <c r="O887" s="9"/>
      <c r="P887" s="52"/>
      <c r="Q887" s="9"/>
      <c r="R887" s="9"/>
      <c r="S887" s="52"/>
      <c r="T887" s="9"/>
      <c r="U887" s="9"/>
      <c r="V887" s="52"/>
      <c r="W887" s="9"/>
      <c r="X887" s="9"/>
      <c r="Y887" s="52"/>
      <c r="Z887" s="9"/>
      <c r="AA887" s="9"/>
      <c r="AB887" s="52"/>
      <c r="AC887" s="9"/>
      <c r="AD887" s="9"/>
      <c r="AE887" s="52"/>
      <c r="AF887" s="9"/>
      <c r="AG887" s="9"/>
      <c r="AH887" s="52"/>
      <c r="AI887" s="9"/>
      <c r="AJ887" s="9"/>
      <c r="AK887" s="52"/>
      <c r="AL887" s="9"/>
      <c r="AM887" s="9"/>
      <c r="AN887" s="52"/>
    </row>
    <row r="888" spans="1:40" ht="12.75" x14ac:dyDescent="0.35">
      <c r="A888" s="9"/>
      <c r="B888" s="9"/>
      <c r="C888" s="9"/>
      <c r="D888" s="9"/>
      <c r="E888" s="9"/>
      <c r="F888" s="9"/>
      <c r="G888" s="52"/>
      <c r="H888" s="9"/>
      <c r="I888" s="9"/>
      <c r="J888" s="52"/>
      <c r="K888" s="9"/>
      <c r="L888" s="9"/>
      <c r="M888" s="52"/>
      <c r="N888" s="9"/>
      <c r="O888" s="9"/>
      <c r="P888" s="52"/>
      <c r="Q888" s="9"/>
      <c r="R888" s="9"/>
      <c r="S888" s="52"/>
      <c r="T888" s="9"/>
      <c r="U888" s="9"/>
      <c r="V888" s="52"/>
      <c r="W888" s="9"/>
      <c r="X888" s="9"/>
      <c r="Y888" s="52"/>
      <c r="Z888" s="9"/>
      <c r="AA888" s="9"/>
      <c r="AB888" s="52"/>
      <c r="AC888" s="9"/>
      <c r="AD888" s="9"/>
      <c r="AE888" s="52"/>
      <c r="AF888" s="9"/>
      <c r="AG888" s="9"/>
      <c r="AH888" s="52"/>
      <c r="AI888" s="9"/>
      <c r="AJ888" s="9"/>
      <c r="AK888" s="52"/>
      <c r="AL888" s="9"/>
      <c r="AM888" s="9"/>
      <c r="AN888" s="52"/>
    </row>
    <row r="889" spans="1:40" ht="12.75" x14ac:dyDescent="0.35">
      <c r="A889" s="9"/>
      <c r="B889" s="9"/>
      <c r="C889" s="9"/>
      <c r="D889" s="9"/>
      <c r="E889" s="9"/>
      <c r="F889" s="9"/>
      <c r="G889" s="52"/>
      <c r="H889" s="9"/>
      <c r="I889" s="9"/>
      <c r="J889" s="52"/>
      <c r="K889" s="9"/>
      <c r="L889" s="9"/>
      <c r="M889" s="52"/>
      <c r="N889" s="9"/>
      <c r="O889" s="9"/>
      <c r="P889" s="52"/>
      <c r="Q889" s="9"/>
      <c r="R889" s="9"/>
      <c r="S889" s="52"/>
      <c r="T889" s="9"/>
      <c r="U889" s="9"/>
      <c r="V889" s="52"/>
      <c r="W889" s="9"/>
      <c r="X889" s="9"/>
      <c r="Y889" s="52"/>
      <c r="Z889" s="9"/>
      <c r="AA889" s="9"/>
      <c r="AB889" s="52"/>
      <c r="AC889" s="9"/>
      <c r="AD889" s="9"/>
      <c r="AE889" s="52"/>
      <c r="AF889" s="9"/>
      <c r="AG889" s="9"/>
      <c r="AH889" s="52"/>
      <c r="AI889" s="9"/>
      <c r="AJ889" s="9"/>
      <c r="AK889" s="52"/>
      <c r="AL889" s="9"/>
      <c r="AM889" s="9"/>
      <c r="AN889" s="52"/>
    </row>
    <row r="890" spans="1:40" ht="12.75" x14ac:dyDescent="0.35">
      <c r="A890" s="9"/>
      <c r="B890" s="9"/>
      <c r="C890" s="9"/>
      <c r="D890" s="9"/>
      <c r="E890" s="9"/>
      <c r="F890" s="9"/>
      <c r="G890" s="52"/>
      <c r="H890" s="9"/>
      <c r="I890" s="9"/>
      <c r="J890" s="52"/>
      <c r="K890" s="9"/>
      <c r="L890" s="9"/>
      <c r="M890" s="52"/>
      <c r="N890" s="9"/>
      <c r="O890" s="9"/>
      <c r="P890" s="52"/>
      <c r="Q890" s="9"/>
      <c r="R890" s="9"/>
      <c r="S890" s="52"/>
      <c r="T890" s="9"/>
      <c r="U890" s="9"/>
      <c r="V890" s="52"/>
      <c r="W890" s="9"/>
      <c r="X890" s="9"/>
      <c r="Y890" s="52"/>
      <c r="Z890" s="9"/>
      <c r="AA890" s="9"/>
      <c r="AB890" s="52"/>
      <c r="AC890" s="9"/>
      <c r="AD890" s="9"/>
      <c r="AE890" s="52"/>
      <c r="AF890" s="9"/>
      <c r="AG890" s="9"/>
      <c r="AH890" s="52"/>
      <c r="AI890" s="9"/>
      <c r="AJ890" s="9"/>
      <c r="AK890" s="52"/>
      <c r="AL890" s="9"/>
      <c r="AM890" s="9"/>
      <c r="AN890" s="52"/>
    </row>
    <row r="891" spans="1:40" ht="12.75" x14ac:dyDescent="0.35">
      <c r="A891" s="9"/>
      <c r="B891" s="9"/>
      <c r="C891" s="9"/>
      <c r="D891" s="9"/>
      <c r="E891" s="9"/>
      <c r="F891" s="9"/>
      <c r="G891" s="52"/>
      <c r="H891" s="9"/>
      <c r="I891" s="9"/>
      <c r="J891" s="52"/>
      <c r="K891" s="9"/>
      <c r="L891" s="9"/>
      <c r="M891" s="52"/>
      <c r="N891" s="9"/>
      <c r="O891" s="9"/>
      <c r="P891" s="52"/>
      <c r="Q891" s="9"/>
      <c r="R891" s="9"/>
      <c r="S891" s="52"/>
      <c r="T891" s="9"/>
      <c r="U891" s="9"/>
      <c r="V891" s="52"/>
      <c r="W891" s="9"/>
      <c r="X891" s="9"/>
      <c r="Y891" s="52"/>
      <c r="Z891" s="9"/>
      <c r="AA891" s="9"/>
      <c r="AB891" s="52"/>
      <c r="AC891" s="9"/>
      <c r="AD891" s="9"/>
      <c r="AE891" s="52"/>
      <c r="AF891" s="9"/>
      <c r="AG891" s="9"/>
      <c r="AH891" s="52"/>
      <c r="AI891" s="9"/>
      <c r="AJ891" s="9"/>
      <c r="AK891" s="52"/>
      <c r="AL891" s="9"/>
      <c r="AM891" s="9"/>
      <c r="AN891" s="52"/>
    </row>
    <row r="892" spans="1:40" ht="12.75" x14ac:dyDescent="0.35">
      <c r="A892" s="9"/>
      <c r="B892" s="9"/>
      <c r="C892" s="9"/>
      <c r="D892" s="9"/>
      <c r="E892" s="9"/>
      <c r="F892" s="9"/>
      <c r="G892" s="52"/>
      <c r="H892" s="9"/>
      <c r="I892" s="9"/>
      <c r="J892" s="52"/>
      <c r="K892" s="9"/>
      <c r="L892" s="9"/>
      <c r="M892" s="52"/>
      <c r="N892" s="9"/>
      <c r="O892" s="9"/>
      <c r="P892" s="52"/>
      <c r="Q892" s="9"/>
      <c r="R892" s="9"/>
      <c r="S892" s="52"/>
      <c r="T892" s="9"/>
      <c r="U892" s="9"/>
      <c r="V892" s="52"/>
      <c r="W892" s="9"/>
      <c r="X892" s="9"/>
      <c r="Y892" s="52"/>
      <c r="Z892" s="9"/>
      <c r="AA892" s="9"/>
      <c r="AB892" s="52"/>
      <c r="AC892" s="9"/>
      <c r="AD892" s="9"/>
      <c r="AE892" s="52"/>
      <c r="AF892" s="9"/>
      <c r="AG892" s="9"/>
      <c r="AH892" s="52"/>
      <c r="AI892" s="9"/>
      <c r="AJ892" s="9"/>
      <c r="AK892" s="52"/>
      <c r="AL892" s="9"/>
      <c r="AM892" s="9"/>
      <c r="AN892" s="52"/>
    </row>
    <row r="893" spans="1:40" ht="12.75" x14ac:dyDescent="0.35">
      <c r="A893" s="9"/>
      <c r="B893" s="9"/>
      <c r="C893" s="9"/>
      <c r="D893" s="9"/>
      <c r="E893" s="9"/>
      <c r="F893" s="9"/>
      <c r="G893" s="52"/>
      <c r="H893" s="9"/>
      <c r="I893" s="9"/>
      <c r="J893" s="52"/>
      <c r="K893" s="9"/>
      <c r="L893" s="9"/>
      <c r="M893" s="52"/>
      <c r="N893" s="9"/>
      <c r="O893" s="9"/>
      <c r="P893" s="52"/>
      <c r="Q893" s="9"/>
      <c r="R893" s="9"/>
      <c r="S893" s="52"/>
      <c r="T893" s="9"/>
      <c r="U893" s="9"/>
      <c r="V893" s="52"/>
      <c r="W893" s="9"/>
      <c r="X893" s="9"/>
      <c r="Y893" s="52"/>
      <c r="Z893" s="9"/>
      <c r="AA893" s="9"/>
      <c r="AB893" s="52"/>
      <c r="AC893" s="9"/>
      <c r="AD893" s="9"/>
      <c r="AE893" s="52"/>
      <c r="AF893" s="9"/>
      <c r="AG893" s="9"/>
      <c r="AH893" s="52"/>
      <c r="AI893" s="9"/>
      <c r="AJ893" s="9"/>
      <c r="AK893" s="52"/>
      <c r="AL893" s="9"/>
      <c r="AM893" s="9"/>
      <c r="AN893" s="52"/>
    </row>
    <row r="894" spans="1:40" ht="12.75" x14ac:dyDescent="0.35">
      <c r="A894" s="9"/>
      <c r="B894" s="9"/>
      <c r="C894" s="9"/>
      <c r="D894" s="9"/>
      <c r="E894" s="9"/>
      <c r="F894" s="9"/>
      <c r="G894" s="52"/>
      <c r="H894" s="9"/>
      <c r="I894" s="9"/>
      <c r="J894" s="52"/>
      <c r="K894" s="9"/>
      <c r="L894" s="9"/>
      <c r="M894" s="52"/>
      <c r="N894" s="9"/>
      <c r="O894" s="9"/>
      <c r="P894" s="52"/>
      <c r="Q894" s="9"/>
      <c r="R894" s="9"/>
      <c r="S894" s="52"/>
      <c r="T894" s="9"/>
      <c r="U894" s="9"/>
      <c r="V894" s="52"/>
      <c r="W894" s="9"/>
      <c r="X894" s="9"/>
      <c r="Y894" s="52"/>
      <c r="Z894" s="9"/>
      <c r="AA894" s="9"/>
      <c r="AB894" s="52"/>
      <c r="AC894" s="9"/>
      <c r="AD894" s="9"/>
      <c r="AE894" s="52"/>
      <c r="AF894" s="9"/>
      <c r="AG894" s="9"/>
      <c r="AH894" s="52"/>
      <c r="AI894" s="9"/>
      <c r="AJ894" s="9"/>
      <c r="AK894" s="52"/>
      <c r="AL894" s="9"/>
      <c r="AM894" s="9"/>
      <c r="AN894" s="52"/>
    </row>
    <row r="895" spans="1:40" ht="12.75" x14ac:dyDescent="0.35">
      <c r="A895" s="9"/>
      <c r="B895" s="9"/>
      <c r="C895" s="9"/>
      <c r="D895" s="9"/>
      <c r="E895" s="9"/>
      <c r="F895" s="9"/>
      <c r="G895" s="52"/>
      <c r="H895" s="9"/>
      <c r="I895" s="9"/>
      <c r="J895" s="52"/>
      <c r="K895" s="9"/>
      <c r="L895" s="9"/>
      <c r="M895" s="52"/>
      <c r="N895" s="9"/>
      <c r="O895" s="9"/>
      <c r="P895" s="52"/>
      <c r="Q895" s="9"/>
      <c r="R895" s="9"/>
      <c r="S895" s="52"/>
      <c r="T895" s="9"/>
      <c r="U895" s="9"/>
      <c r="V895" s="52"/>
      <c r="W895" s="9"/>
      <c r="X895" s="9"/>
      <c r="Y895" s="52"/>
      <c r="Z895" s="9"/>
      <c r="AA895" s="9"/>
      <c r="AB895" s="52"/>
      <c r="AC895" s="9"/>
      <c r="AD895" s="9"/>
      <c r="AE895" s="52"/>
      <c r="AF895" s="9"/>
      <c r="AG895" s="9"/>
      <c r="AH895" s="52"/>
      <c r="AI895" s="9"/>
      <c r="AJ895" s="9"/>
      <c r="AK895" s="52"/>
      <c r="AL895" s="9"/>
      <c r="AM895" s="9"/>
      <c r="AN895" s="52"/>
    </row>
    <row r="896" spans="1:40" ht="12.75" x14ac:dyDescent="0.35">
      <c r="A896" s="9"/>
      <c r="B896" s="9"/>
      <c r="C896" s="9"/>
      <c r="D896" s="9"/>
      <c r="E896" s="9"/>
      <c r="F896" s="9"/>
      <c r="G896" s="52"/>
      <c r="H896" s="9"/>
      <c r="I896" s="9"/>
      <c r="J896" s="52"/>
      <c r="K896" s="9"/>
      <c r="L896" s="9"/>
      <c r="M896" s="52"/>
      <c r="N896" s="9"/>
      <c r="O896" s="9"/>
      <c r="P896" s="52"/>
      <c r="Q896" s="9"/>
      <c r="R896" s="9"/>
      <c r="S896" s="52"/>
      <c r="T896" s="9"/>
      <c r="U896" s="9"/>
      <c r="V896" s="52"/>
      <c r="W896" s="9"/>
      <c r="X896" s="9"/>
      <c r="Y896" s="52"/>
      <c r="Z896" s="9"/>
      <c r="AA896" s="9"/>
      <c r="AB896" s="52"/>
      <c r="AC896" s="9"/>
      <c r="AD896" s="9"/>
      <c r="AE896" s="52"/>
      <c r="AF896" s="9"/>
      <c r="AG896" s="9"/>
      <c r="AH896" s="52"/>
      <c r="AI896" s="9"/>
      <c r="AJ896" s="9"/>
      <c r="AK896" s="52"/>
      <c r="AL896" s="9"/>
      <c r="AM896" s="9"/>
      <c r="AN896" s="52"/>
    </row>
    <row r="897" spans="1:40" ht="12.75" x14ac:dyDescent="0.35">
      <c r="A897" s="9"/>
      <c r="B897" s="9"/>
      <c r="C897" s="9"/>
      <c r="D897" s="9"/>
      <c r="E897" s="9"/>
      <c r="F897" s="9"/>
      <c r="G897" s="52"/>
      <c r="H897" s="9"/>
      <c r="I897" s="9"/>
      <c r="J897" s="52"/>
      <c r="K897" s="9"/>
      <c r="L897" s="9"/>
      <c r="M897" s="52"/>
      <c r="N897" s="9"/>
      <c r="O897" s="9"/>
      <c r="P897" s="52"/>
      <c r="Q897" s="9"/>
      <c r="R897" s="9"/>
      <c r="S897" s="52"/>
      <c r="T897" s="9"/>
      <c r="U897" s="9"/>
      <c r="V897" s="52"/>
      <c r="W897" s="9"/>
      <c r="X897" s="9"/>
      <c r="Y897" s="52"/>
      <c r="Z897" s="9"/>
      <c r="AA897" s="9"/>
      <c r="AB897" s="52"/>
      <c r="AC897" s="9"/>
      <c r="AD897" s="9"/>
      <c r="AE897" s="52"/>
      <c r="AF897" s="9"/>
      <c r="AG897" s="9"/>
      <c r="AH897" s="52"/>
      <c r="AI897" s="9"/>
      <c r="AJ897" s="9"/>
      <c r="AK897" s="52"/>
      <c r="AL897" s="9"/>
      <c r="AM897" s="9"/>
      <c r="AN897" s="52"/>
    </row>
    <row r="898" spans="1:40" ht="12.75" x14ac:dyDescent="0.35">
      <c r="A898" s="9"/>
      <c r="B898" s="9"/>
      <c r="C898" s="9"/>
      <c r="D898" s="9"/>
      <c r="E898" s="9"/>
      <c r="F898" s="9"/>
      <c r="G898" s="52"/>
      <c r="H898" s="9"/>
      <c r="I898" s="9"/>
      <c r="J898" s="52"/>
      <c r="K898" s="9"/>
      <c r="L898" s="9"/>
      <c r="M898" s="52"/>
      <c r="N898" s="9"/>
      <c r="O898" s="9"/>
      <c r="P898" s="52"/>
      <c r="Q898" s="9"/>
      <c r="R898" s="9"/>
      <c r="S898" s="52"/>
      <c r="T898" s="9"/>
      <c r="U898" s="9"/>
      <c r="V898" s="52"/>
      <c r="W898" s="9"/>
      <c r="X898" s="9"/>
      <c r="Y898" s="52"/>
      <c r="Z898" s="9"/>
      <c r="AA898" s="9"/>
      <c r="AB898" s="52"/>
      <c r="AC898" s="9"/>
      <c r="AD898" s="9"/>
      <c r="AE898" s="52"/>
      <c r="AF898" s="9"/>
      <c r="AG898" s="9"/>
      <c r="AH898" s="52"/>
      <c r="AI898" s="9"/>
      <c r="AJ898" s="9"/>
      <c r="AK898" s="52"/>
      <c r="AL898" s="9"/>
      <c r="AM898" s="9"/>
      <c r="AN898" s="52"/>
    </row>
    <row r="899" spans="1:40" ht="12.75" x14ac:dyDescent="0.35">
      <c r="A899" s="9"/>
      <c r="B899" s="9"/>
      <c r="C899" s="9"/>
      <c r="D899" s="9"/>
      <c r="E899" s="9"/>
      <c r="F899" s="9"/>
      <c r="G899" s="52"/>
      <c r="H899" s="9"/>
      <c r="I899" s="9"/>
      <c r="J899" s="52"/>
      <c r="K899" s="9"/>
      <c r="L899" s="9"/>
      <c r="M899" s="52"/>
      <c r="N899" s="9"/>
      <c r="O899" s="9"/>
      <c r="P899" s="52"/>
      <c r="Q899" s="9"/>
      <c r="R899" s="9"/>
      <c r="S899" s="52"/>
      <c r="T899" s="9"/>
      <c r="U899" s="9"/>
      <c r="V899" s="52"/>
      <c r="W899" s="9"/>
      <c r="X899" s="9"/>
      <c r="Y899" s="52"/>
      <c r="Z899" s="9"/>
      <c r="AA899" s="9"/>
      <c r="AB899" s="52"/>
      <c r="AC899" s="9"/>
      <c r="AD899" s="9"/>
      <c r="AE899" s="52"/>
      <c r="AF899" s="9"/>
      <c r="AG899" s="9"/>
      <c r="AH899" s="52"/>
      <c r="AI899" s="9"/>
      <c r="AJ899" s="9"/>
      <c r="AK899" s="52"/>
      <c r="AL899" s="9"/>
      <c r="AM899" s="9"/>
      <c r="AN899" s="52"/>
    </row>
    <row r="900" spans="1:40" ht="12.75" x14ac:dyDescent="0.35">
      <c r="A900" s="9"/>
      <c r="B900" s="9"/>
      <c r="C900" s="9"/>
      <c r="D900" s="9"/>
      <c r="E900" s="9"/>
      <c r="F900" s="9"/>
      <c r="G900" s="52"/>
      <c r="H900" s="9"/>
      <c r="I900" s="9"/>
      <c r="J900" s="52"/>
      <c r="K900" s="9"/>
      <c r="L900" s="9"/>
      <c r="M900" s="52"/>
      <c r="N900" s="9"/>
      <c r="O900" s="9"/>
      <c r="P900" s="52"/>
      <c r="Q900" s="9"/>
      <c r="R900" s="9"/>
      <c r="S900" s="52"/>
      <c r="T900" s="9"/>
      <c r="U900" s="9"/>
      <c r="V900" s="52"/>
      <c r="W900" s="9"/>
      <c r="X900" s="9"/>
      <c r="Y900" s="52"/>
      <c r="Z900" s="9"/>
      <c r="AA900" s="9"/>
      <c r="AB900" s="52"/>
      <c r="AC900" s="9"/>
      <c r="AD900" s="9"/>
      <c r="AE900" s="52"/>
      <c r="AF900" s="9"/>
      <c r="AG900" s="9"/>
      <c r="AH900" s="52"/>
      <c r="AI900" s="9"/>
      <c r="AJ900" s="9"/>
      <c r="AK900" s="52"/>
      <c r="AL900" s="9"/>
      <c r="AM900" s="9"/>
      <c r="AN900" s="52"/>
    </row>
    <row r="901" spans="1:40" ht="12.75" x14ac:dyDescent="0.35">
      <c r="A901" s="9"/>
      <c r="B901" s="9"/>
      <c r="C901" s="9"/>
      <c r="D901" s="9"/>
      <c r="E901" s="9"/>
      <c r="F901" s="9"/>
      <c r="G901" s="52"/>
      <c r="H901" s="9"/>
      <c r="I901" s="9"/>
      <c r="J901" s="52"/>
      <c r="K901" s="9"/>
      <c r="L901" s="9"/>
      <c r="M901" s="52"/>
      <c r="N901" s="9"/>
      <c r="O901" s="9"/>
      <c r="P901" s="52"/>
      <c r="Q901" s="9"/>
      <c r="R901" s="9"/>
      <c r="S901" s="52"/>
      <c r="T901" s="9"/>
      <c r="U901" s="9"/>
      <c r="V901" s="52"/>
      <c r="W901" s="9"/>
      <c r="X901" s="9"/>
      <c r="Y901" s="52"/>
      <c r="Z901" s="9"/>
      <c r="AA901" s="9"/>
      <c r="AB901" s="52"/>
      <c r="AC901" s="9"/>
      <c r="AD901" s="9"/>
      <c r="AE901" s="52"/>
      <c r="AF901" s="9"/>
      <c r="AG901" s="9"/>
      <c r="AH901" s="52"/>
      <c r="AI901" s="9"/>
      <c r="AJ901" s="9"/>
      <c r="AK901" s="52"/>
      <c r="AL901" s="9"/>
      <c r="AM901" s="9"/>
      <c r="AN901" s="52"/>
    </row>
    <row r="902" spans="1:40" ht="12.75" x14ac:dyDescent="0.35">
      <c r="A902" s="9"/>
      <c r="B902" s="9"/>
      <c r="C902" s="9"/>
      <c r="D902" s="9"/>
      <c r="E902" s="9"/>
      <c r="F902" s="9"/>
      <c r="G902" s="52"/>
      <c r="H902" s="9"/>
      <c r="I902" s="9"/>
      <c r="J902" s="52"/>
      <c r="K902" s="9"/>
      <c r="L902" s="9"/>
      <c r="M902" s="52"/>
      <c r="N902" s="9"/>
      <c r="O902" s="9"/>
      <c r="P902" s="52"/>
      <c r="Q902" s="9"/>
      <c r="R902" s="9"/>
      <c r="S902" s="52"/>
      <c r="T902" s="9"/>
      <c r="U902" s="9"/>
      <c r="V902" s="52"/>
      <c r="W902" s="9"/>
      <c r="X902" s="9"/>
      <c r="Y902" s="52"/>
      <c r="Z902" s="9"/>
      <c r="AA902" s="9"/>
      <c r="AB902" s="52"/>
      <c r="AC902" s="9"/>
      <c r="AD902" s="9"/>
      <c r="AE902" s="52"/>
      <c r="AF902" s="9"/>
      <c r="AG902" s="9"/>
      <c r="AH902" s="52"/>
      <c r="AI902" s="9"/>
      <c r="AJ902" s="9"/>
      <c r="AK902" s="52"/>
      <c r="AL902" s="9"/>
      <c r="AM902" s="9"/>
      <c r="AN902" s="52"/>
    </row>
    <row r="903" spans="1:40" ht="12.75" x14ac:dyDescent="0.35">
      <c r="A903" s="9"/>
      <c r="B903" s="9"/>
      <c r="C903" s="9"/>
      <c r="D903" s="9"/>
      <c r="E903" s="9"/>
      <c r="F903" s="9"/>
      <c r="G903" s="52"/>
      <c r="H903" s="9"/>
      <c r="I903" s="9"/>
      <c r="J903" s="52"/>
      <c r="K903" s="9"/>
      <c r="L903" s="9"/>
      <c r="M903" s="52"/>
      <c r="N903" s="9"/>
      <c r="O903" s="9"/>
      <c r="P903" s="52"/>
      <c r="Q903" s="9"/>
      <c r="R903" s="9"/>
      <c r="S903" s="52"/>
      <c r="T903" s="9"/>
      <c r="U903" s="9"/>
      <c r="V903" s="52"/>
      <c r="W903" s="9"/>
      <c r="X903" s="9"/>
      <c r="Y903" s="52"/>
      <c r="Z903" s="9"/>
      <c r="AA903" s="9"/>
      <c r="AB903" s="52"/>
      <c r="AC903" s="9"/>
      <c r="AD903" s="9"/>
      <c r="AE903" s="52"/>
      <c r="AF903" s="9"/>
      <c r="AG903" s="9"/>
      <c r="AH903" s="52"/>
      <c r="AI903" s="9"/>
      <c r="AJ903" s="9"/>
      <c r="AK903" s="52"/>
      <c r="AL903" s="9"/>
      <c r="AM903" s="9"/>
      <c r="AN903" s="52"/>
    </row>
    <row r="904" spans="1:40" ht="12.75" x14ac:dyDescent="0.35">
      <c r="A904" s="9"/>
      <c r="B904" s="9"/>
      <c r="C904" s="9"/>
      <c r="D904" s="9"/>
      <c r="E904" s="9"/>
      <c r="F904" s="9"/>
      <c r="G904" s="52"/>
      <c r="H904" s="9"/>
      <c r="I904" s="9"/>
      <c r="J904" s="52"/>
      <c r="K904" s="9"/>
      <c r="L904" s="9"/>
      <c r="M904" s="52"/>
      <c r="N904" s="9"/>
      <c r="O904" s="9"/>
      <c r="P904" s="52"/>
      <c r="Q904" s="9"/>
      <c r="R904" s="9"/>
      <c r="S904" s="52"/>
      <c r="T904" s="9"/>
      <c r="U904" s="9"/>
      <c r="V904" s="52"/>
      <c r="W904" s="9"/>
      <c r="X904" s="9"/>
      <c r="Y904" s="52"/>
      <c r="Z904" s="9"/>
      <c r="AA904" s="9"/>
      <c r="AB904" s="52"/>
      <c r="AC904" s="9"/>
      <c r="AD904" s="9"/>
      <c r="AE904" s="52"/>
      <c r="AF904" s="9"/>
      <c r="AG904" s="9"/>
      <c r="AH904" s="52"/>
      <c r="AI904" s="9"/>
      <c r="AJ904" s="9"/>
      <c r="AK904" s="52"/>
      <c r="AL904" s="9"/>
      <c r="AM904" s="9"/>
      <c r="AN904" s="52"/>
    </row>
    <row r="905" spans="1:40" ht="12.75" x14ac:dyDescent="0.35">
      <c r="A905" s="9"/>
      <c r="B905" s="9"/>
      <c r="C905" s="9"/>
      <c r="D905" s="9"/>
      <c r="E905" s="9"/>
      <c r="F905" s="9"/>
      <c r="G905" s="52"/>
      <c r="H905" s="9"/>
      <c r="I905" s="9"/>
      <c r="J905" s="52"/>
      <c r="K905" s="9"/>
      <c r="L905" s="9"/>
      <c r="M905" s="52"/>
      <c r="N905" s="9"/>
      <c r="O905" s="9"/>
      <c r="P905" s="52"/>
      <c r="Q905" s="9"/>
      <c r="R905" s="9"/>
      <c r="S905" s="52"/>
      <c r="T905" s="9"/>
      <c r="U905" s="9"/>
      <c r="V905" s="52"/>
      <c r="W905" s="9"/>
      <c r="X905" s="9"/>
      <c r="Y905" s="52"/>
      <c r="Z905" s="9"/>
      <c r="AA905" s="9"/>
      <c r="AB905" s="52"/>
      <c r="AC905" s="9"/>
      <c r="AD905" s="9"/>
      <c r="AE905" s="52"/>
      <c r="AF905" s="9"/>
      <c r="AG905" s="9"/>
      <c r="AH905" s="52"/>
      <c r="AI905" s="9"/>
      <c r="AJ905" s="9"/>
      <c r="AK905" s="52"/>
      <c r="AL905" s="9"/>
      <c r="AM905" s="9"/>
      <c r="AN905" s="52"/>
    </row>
    <row r="906" spans="1:40" ht="12.75" x14ac:dyDescent="0.35">
      <c r="A906" s="9"/>
      <c r="B906" s="9"/>
      <c r="C906" s="9"/>
      <c r="D906" s="9"/>
      <c r="E906" s="9"/>
      <c r="F906" s="9"/>
      <c r="G906" s="52"/>
      <c r="H906" s="9"/>
      <c r="I906" s="9"/>
      <c r="J906" s="52"/>
      <c r="K906" s="9"/>
      <c r="L906" s="9"/>
      <c r="M906" s="52"/>
      <c r="N906" s="9"/>
      <c r="O906" s="9"/>
      <c r="P906" s="52"/>
      <c r="Q906" s="9"/>
      <c r="R906" s="9"/>
      <c r="S906" s="52"/>
      <c r="T906" s="9"/>
      <c r="U906" s="9"/>
      <c r="V906" s="52"/>
      <c r="W906" s="9"/>
      <c r="X906" s="9"/>
      <c r="Y906" s="52"/>
      <c r="Z906" s="9"/>
      <c r="AA906" s="9"/>
      <c r="AB906" s="52"/>
      <c r="AC906" s="9"/>
      <c r="AD906" s="9"/>
      <c r="AE906" s="52"/>
      <c r="AF906" s="9"/>
      <c r="AG906" s="9"/>
      <c r="AH906" s="52"/>
      <c r="AI906" s="9"/>
      <c r="AJ906" s="9"/>
      <c r="AK906" s="52"/>
      <c r="AL906" s="9"/>
      <c r="AM906" s="9"/>
      <c r="AN906" s="52"/>
    </row>
    <row r="907" spans="1:40" ht="12.75" x14ac:dyDescent="0.35">
      <c r="A907" s="9"/>
      <c r="B907" s="9"/>
      <c r="C907" s="9"/>
      <c r="D907" s="9"/>
      <c r="E907" s="9"/>
      <c r="F907" s="9"/>
      <c r="G907" s="52"/>
      <c r="H907" s="9"/>
      <c r="I907" s="9"/>
      <c r="J907" s="52"/>
      <c r="K907" s="9"/>
      <c r="L907" s="9"/>
      <c r="M907" s="52"/>
      <c r="N907" s="9"/>
      <c r="O907" s="9"/>
      <c r="P907" s="52"/>
      <c r="Q907" s="9"/>
      <c r="R907" s="9"/>
      <c r="S907" s="52"/>
      <c r="T907" s="9"/>
      <c r="U907" s="9"/>
      <c r="V907" s="52"/>
      <c r="W907" s="9"/>
      <c r="X907" s="9"/>
      <c r="Y907" s="52"/>
      <c r="Z907" s="9"/>
      <c r="AA907" s="9"/>
      <c r="AB907" s="52"/>
      <c r="AC907" s="9"/>
      <c r="AD907" s="9"/>
      <c r="AE907" s="52"/>
      <c r="AF907" s="9"/>
      <c r="AG907" s="9"/>
      <c r="AH907" s="52"/>
      <c r="AI907" s="9"/>
      <c r="AJ907" s="9"/>
      <c r="AK907" s="52"/>
      <c r="AL907" s="9"/>
      <c r="AM907" s="9"/>
      <c r="AN907" s="52"/>
    </row>
    <row r="908" spans="1:40" ht="12.75" x14ac:dyDescent="0.35">
      <c r="A908" s="9"/>
      <c r="B908" s="9"/>
      <c r="C908" s="9"/>
      <c r="D908" s="9"/>
      <c r="E908" s="9"/>
      <c r="F908" s="9"/>
      <c r="G908" s="52"/>
      <c r="H908" s="9"/>
      <c r="I908" s="9"/>
      <c r="J908" s="52"/>
      <c r="K908" s="9"/>
      <c r="L908" s="9"/>
      <c r="M908" s="52"/>
      <c r="N908" s="9"/>
      <c r="O908" s="9"/>
      <c r="P908" s="52"/>
      <c r="Q908" s="9"/>
      <c r="R908" s="9"/>
      <c r="S908" s="52"/>
      <c r="T908" s="9"/>
      <c r="U908" s="9"/>
      <c r="V908" s="52"/>
      <c r="W908" s="9"/>
      <c r="X908" s="9"/>
      <c r="Y908" s="52"/>
      <c r="Z908" s="9"/>
      <c r="AA908" s="9"/>
      <c r="AB908" s="52"/>
      <c r="AC908" s="9"/>
      <c r="AD908" s="9"/>
      <c r="AE908" s="52"/>
      <c r="AF908" s="9"/>
      <c r="AG908" s="9"/>
      <c r="AH908" s="52"/>
      <c r="AI908" s="9"/>
      <c r="AJ908" s="9"/>
      <c r="AK908" s="52"/>
      <c r="AL908" s="9"/>
      <c r="AM908" s="9"/>
      <c r="AN908" s="52"/>
    </row>
    <row r="909" spans="1:40" ht="12.75" x14ac:dyDescent="0.35">
      <c r="A909" s="9"/>
      <c r="B909" s="9"/>
      <c r="C909" s="9"/>
      <c r="D909" s="9"/>
      <c r="E909" s="9"/>
      <c r="F909" s="9"/>
      <c r="G909" s="52"/>
      <c r="H909" s="9"/>
      <c r="I909" s="9"/>
      <c r="J909" s="52"/>
      <c r="K909" s="9"/>
      <c r="L909" s="9"/>
      <c r="M909" s="52"/>
      <c r="N909" s="9"/>
      <c r="O909" s="9"/>
      <c r="P909" s="52"/>
      <c r="Q909" s="9"/>
      <c r="R909" s="9"/>
      <c r="S909" s="52"/>
      <c r="T909" s="9"/>
      <c r="U909" s="9"/>
      <c r="V909" s="52"/>
      <c r="W909" s="9"/>
      <c r="X909" s="9"/>
      <c r="Y909" s="52"/>
      <c r="Z909" s="9"/>
      <c r="AA909" s="9"/>
      <c r="AB909" s="52"/>
      <c r="AC909" s="9"/>
      <c r="AD909" s="9"/>
      <c r="AE909" s="52"/>
      <c r="AF909" s="9"/>
      <c r="AG909" s="9"/>
      <c r="AH909" s="52"/>
      <c r="AI909" s="9"/>
      <c r="AJ909" s="9"/>
      <c r="AK909" s="52"/>
      <c r="AL909" s="9"/>
      <c r="AM909" s="9"/>
      <c r="AN909" s="52"/>
    </row>
    <row r="910" spans="1:40" ht="12.75" x14ac:dyDescent="0.35">
      <c r="A910" s="9"/>
      <c r="B910" s="9"/>
      <c r="C910" s="9"/>
      <c r="D910" s="9"/>
      <c r="E910" s="9"/>
      <c r="F910" s="9"/>
      <c r="G910" s="52"/>
      <c r="H910" s="9"/>
      <c r="I910" s="9"/>
      <c r="J910" s="52"/>
      <c r="K910" s="9"/>
      <c r="L910" s="9"/>
      <c r="M910" s="52"/>
      <c r="N910" s="9"/>
      <c r="O910" s="9"/>
      <c r="P910" s="52"/>
      <c r="Q910" s="9"/>
      <c r="R910" s="9"/>
      <c r="S910" s="52"/>
      <c r="T910" s="9"/>
      <c r="U910" s="9"/>
      <c r="V910" s="52"/>
      <c r="W910" s="9"/>
      <c r="X910" s="9"/>
      <c r="Y910" s="52"/>
      <c r="Z910" s="9"/>
      <c r="AA910" s="9"/>
      <c r="AB910" s="52"/>
      <c r="AC910" s="9"/>
      <c r="AD910" s="9"/>
      <c r="AE910" s="52"/>
      <c r="AF910" s="9"/>
      <c r="AG910" s="9"/>
      <c r="AH910" s="52"/>
      <c r="AI910" s="9"/>
      <c r="AJ910" s="9"/>
      <c r="AK910" s="52"/>
      <c r="AL910" s="9"/>
      <c r="AM910" s="9"/>
      <c r="AN910" s="52"/>
    </row>
    <row r="911" spans="1:40" ht="12.75" x14ac:dyDescent="0.35">
      <c r="A911" s="9"/>
      <c r="B911" s="9"/>
      <c r="C911" s="9"/>
      <c r="D911" s="9"/>
      <c r="E911" s="9"/>
      <c r="F911" s="9"/>
      <c r="G911" s="52"/>
      <c r="H911" s="9"/>
      <c r="I911" s="9"/>
      <c r="J911" s="52"/>
      <c r="K911" s="9"/>
      <c r="L911" s="9"/>
      <c r="M911" s="52"/>
      <c r="N911" s="9"/>
      <c r="O911" s="9"/>
      <c r="P911" s="52"/>
      <c r="Q911" s="9"/>
      <c r="R911" s="9"/>
      <c r="S911" s="52"/>
      <c r="T911" s="9"/>
      <c r="U911" s="9"/>
      <c r="V911" s="52"/>
      <c r="W911" s="9"/>
      <c r="X911" s="9"/>
      <c r="Y911" s="52"/>
      <c r="Z911" s="9"/>
      <c r="AA911" s="9"/>
      <c r="AB911" s="52"/>
      <c r="AC911" s="9"/>
      <c r="AD911" s="9"/>
      <c r="AE911" s="52"/>
      <c r="AF911" s="9"/>
      <c r="AG911" s="9"/>
      <c r="AH911" s="52"/>
      <c r="AI911" s="9"/>
      <c r="AJ911" s="9"/>
      <c r="AK911" s="52"/>
      <c r="AL911" s="9"/>
      <c r="AM911" s="9"/>
      <c r="AN911" s="52"/>
    </row>
    <row r="912" spans="1:40" ht="12.75" x14ac:dyDescent="0.35">
      <c r="A912" s="9"/>
      <c r="B912" s="9"/>
      <c r="C912" s="9"/>
      <c r="D912" s="9"/>
      <c r="E912" s="9"/>
      <c r="F912" s="9"/>
      <c r="G912" s="52"/>
      <c r="H912" s="9"/>
      <c r="I912" s="9"/>
      <c r="J912" s="52"/>
      <c r="K912" s="9"/>
      <c r="L912" s="9"/>
      <c r="M912" s="52"/>
      <c r="N912" s="9"/>
      <c r="O912" s="9"/>
      <c r="P912" s="52"/>
      <c r="Q912" s="9"/>
      <c r="R912" s="9"/>
      <c r="S912" s="52"/>
      <c r="T912" s="9"/>
      <c r="U912" s="9"/>
      <c r="V912" s="52"/>
      <c r="W912" s="9"/>
      <c r="X912" s="9"/>
      <c r="Y912" s="52"/>
      <c r="Z912" s="9"/>
      <c r="AA912" s="9"/>
      <c r="AB912" s="52"/>
      <c r="AC912" s="9"/>
      <c r="AD912" s="9"/>
      <c r="AE912" s="52"/>
      <c r="AF912" s="9"/>
      <c r="AG912" s="9"/>
      <c r="AH912" s="52"/>
      <c r="AI912" s="9"/>
      <c r="AJ912" s="9"/>
      <c r="AK912" s="52"/>
      <c r="AL912" s="9"/>
      <c r="AM912" s="9"/>
      <c r="AN912" s="52"/>
    </row>
    <row r="913" spans="1:40" ht="12.75" x14ac:dyDescent="0.35">
      <c r="A913" s="9"/>
      <c r="B913" s="9"/>
      <c r="C913" s="9"/>
      <c r="D913" s="9"/>
      <c r="E913" s="9"/>
      <c r="F913" s="9"/>
      <c r="G913" s="52"/>
      <c r="H913" s="9"/>
      <c r="I913" s="9"/>
      <c r="J913" s="52"/>
      <c r="K913" s="9"/>
      <c r="L913" s="9"/>
      <c r="M913" s="52"/>
      <c r="N913" s="9"/>
      <c r="O913" s="9"/>
      <c r="P913" s="52"/>
      <c r="Q913" s="9"/>
      <c r="R913" s="9"/>
      <c r="S913" s="52"/>
      <c r="T913" s="9"/>
      <c r="U913" s="9"/>
      <c r="V913" s="52"/>
      <c r="W913" s="9"/>
      <c r="X913" s="9"/>
      <c r="Y913" s="52"/>
      <c r="Z913" s="9"/>
      <c r="AA913" s="9"/>
      <c r="AB913" s="52"/>
      <c r="AC913" s="9"/>
      <c r="AD913" s="9"/>
      <c r="AE913" s="52"/>
      <c r="AF913" s="9"/>
      <c r="AG913" s="9"/>
      <c r="AH913" s="52"/>
      <c r="AI913" s="9"/>
      <c r="AJ913" s="9"/>
      <c r="AK913" s="52"/>
      <c r="AL913" s="9"/>
      <c r="AM913" s="9"/>
      <c r="AN913" s="52"/>
    </row>
    <row r="914" spans="1:40" ht="12.75" x14ac:dyDescent="0.35">
      <c r="A914" s="9"/>
      <c r="B914" s="9"/>
      <c r="C914" s="9"/>
      <c r="D914" s="9"/>
      <c r="E914" s="9"/>
      <c r="F914" s="9"/>
      <c r="G914" s="52"/>
      <c r="H914" s="9"/>
      <c r="I914" s="9"/>
      <c r="J914" s="52"/>
      <c r="K914" s="9"/>
      <c r="L914" s="9"/>
      <c r="M914" s="52"/>
      <c r="N914" s="9"/>
      <c r="O914" s="9"/>
      <c r="P914" s="52"/>
      <c r="Q914" s="9"/>
      <c r="R914" s="9"/>
      <c r="S914" s="52"/>
      <c r="T914" s="9"/>
      <c r="U914" s="9"/>
      <c r="V914" s="52"/>
      <c r="W914" s="9"/>
      <c r="X914" s="9"/>
      <c r="Y914" s="52"/>
      <c r="Z914" s="9"/>
      <c r="AA914" s="9"/>
      <c r="AB914" s="52"/>
      <c r="AC914" s="9"/>
      <c r="AD914" s="9"/>
      <c r="AE914" s="52"/>
      <c r="AF914" s="9"/>
      <c r="AG914" s="9"/>
      <c r="AH914" s="52"/>
      <c r="AI914" s="9"/>
      <c r="AJ914" s="9"/>
      <c r="AK914" s="52"/>
      <c r="AL914" s="9"/>
      <c r="AM914" s="9"/>
      <c r="AN914" s="52"/>
    </row>
    <row r="915" spans="1:40" ht="12.75" x14ac:dyDescent="0.35">
      <c r="A915" s="9"/>
      <c r="B915" s="9"/>
      <c r="C915" s="9"/>
      <c r="D915" s="9"/>
      <c r="E915" s="9"/>
      <c r="F915" s="9"/>
      <c r="G915" s="52"/>
      <c r="H915" s="9"/>
      <c r="I915" s="9"/>
      <c r="J915" s="52"/>
      <c r="K915" s="9"/>
      <c r="L915" s="9"/>
      <c r="M915" s="52"/>
      <c r="N915" s="9"/>
      <c r="O915" s="9"/>
      <c r="P915" s="52"/>
      <c r="Q915" s="9"/>
      <c r="R915" s="9"/>
      <c r="S915" s="52"/>
      <c r="T915" s="9"/>
      <c r="U915" s="9"/>
      <c r="V915" s="52"/>
      <c r="W915" s="9"/>
      <c r="X915" s="9"/>
      <c r="Y915" s="52"/>
      <c r="Z915" s="9"/>
      <c r="AA915" s="9"/>
      <c r="AB915" s="52"/>
      <c r="AC915" s="9"/>
      <c r="AD915" s="9"/>
      <c r="AE915" s="52"/>
      <c r="AF915" s="9"/>
      <c r="AG915" s="9"/>
      <c r="AH915" s="52"/>
      <c r="AI915" s="9"/>
      <c r="AJ915" s="9"/>
      <c r="AK915" s="52"/>
      <c r="AL915" s="9"/>
      <c r="AM915" s="9"/>
      <c r="AN915" s="52"/>
    </row>
    <row r="916" spans="1:40" ht="12.75" x14ac:dyDescent="0.35">
      <c r="A916" s="9"/>
      <c r="B916" s="9"/>
      <c r="C916" s="9"/>
      <c r="D916" s="9"/>
      <c r="E916" s="9"/>
      <c r="F916" s="9"/>
      <c r="G916" s="52"/>
      <c r="H916" s="9"/>
      <c r="I916" s="9"/>
      <c r="J916" s="52"/>
      <c r="K916" s="9"/>
      <c r="L916" s="9"/>
      <c r="M916" s="52"/>
      <c r="N916" s="9"/>
      <c r="O916" s="9"/>
      <c r="P916" s="52"/>
      <c r="Q916" s="9"/>
      <c r="R916" s="9"/>
      <c r="S916" s="52"/>
      <c r="T916" s="9"/>
      <c r="U916" s="9"/>
      <c r="V916" s="52"/>
      <c r="W916" s="9"/>
      <c r="X916" s="9"/>
      <c r="Y916" s="52"/>
      <c r="Z916" s="9"/>
      <c r="AA916" s="9"/>
      <c r="AB916" s="52"/>
      <c r="AC916" s="9"/>
      <c r="AD916" s="9"/>
      <c r="AE916" s="52"/>
      <c r="AF916" s="9"/>
      <c r="AG916" s="9"/>
      <c r="AH916" s="52"/>
      <c r="AI916" s="9"/>
      <c r="AJ916" s="9"/>
      <c r="AK916" s="52"/>
      <c r="AL916" s="9"/>
      <c r="AM916" s="9"/>
      <c r="AN916" s="52"/>
    </row>
    <row r="917" spans="1:40" ht="12.75" x14ac:dyDescent="0.35">
      <c r="A917" s="9"/>
      <c r="B917" s="9"/>
      <c r="C917" s="9"/>
      <c r="D917" s="9"/>
      <c r="E917" s="9"/>
      <c r="F917" s="9"/>
      <c r="G917" s="52"/>
      <c r="H917" s="9"/>
      <c r="I917" s="9"/>
      <c r="J917" s="52"/>
      <c r="K917" s="9"/>
      <c r="L917" s="9"/>
      <c r="M917" s="52"/>
      <c r="N917" s="9"/>
      <c r="O917" s="9"/>
      <c r="P917" s="52"/>
      <c r="Q917" s="9"/>
      <c r="R917" s="9"/>
      <c r="S917" s="52"/>
      <c r="T917" s="9"/>
      <c r="U917" s="9"/>
      <c r="V917" s="52"/>
      <c r="W917" s="9"/>
      <c r="X917" s="9"/>
      <c r="Y917" s="52"/>
      <c r="Z917" s="9"/>
      <c r="AA917" s="9"/>
      <c r="AB917" s="52"/>
      <c r="AC917" s="9"/>
      <c r="AD917" s="9"/>
      <c r="AE917" s="52"/>
      <c r="AF917" s="9"/>
      <c r="AG917" s="9"/>
      <c r="AH917" s="52"/>
      <c r="AI917" s="9"/>
      <c r="AJ917" s="9"/>
      <c r="AK917" s="52"/>
      <c r="AL917" s="9"/>
      <c r="AM917" s="9"/>
      <c r="AN917" s="52"/>
    </row>
    <row r="918" spans="1:40" ht="12.75" x14ac:dyDescent="0.35">
      <c r="A918" s="9"/>
      <c r="B918" s="9"/>
      <c r="C918" s="9"/>
      <c r="D918" s="9"/>
      <c r="E918" s="9"/>
      <c r="F918" s="9"/>
      <c r="G918" s="52"/>
      <c r="H918" s="9"/>
      <c r="I918" s="9"/>
      <c r="J918" s="52"/>
      <c r="K918" s="9"/>
      <c r="L918" s="9"/>
      <c r="M918" s="52"/>
      <c r="N918" s="9"/>
      <c r="O918" s="9"/>
      <c r="P918" s="52"/>
      <c r="Q918" s="9"/>
      <c r="R918" s="9"/>
      <c r="S918" s="52"/>
      <c r="T918" s="9"/>
      <c r="U918" s="9"/>
      <c r="V918" s="52"/>
      <c r="W918" s="9"/>
      <c r="X918" s="9"/>
      <c r="Y918" s="52"/>
      <c r="Z918" s="9"/>
      <c r="AA918" s="9"/>
      <c r="AB918" s="52"/>
      <c r="AC918" s="9"/>
      <c r="AD918" s="9"/>
      <c r="AE918" s="52"/>
      <c r="AF918" s="9"/>
      <c r="AG918" s="9"/>
      <c r="AH918" s="52"/>
      <c r="AI918" s="9"/>
      <c r="AJ918" s="9"/>
      <c r="AK918" s="52"/>
      <c r="AL918" s="9"/>
      <c r="AM918" s="9"/>
      <c r="AN918" s="52"/>
    </row>
    <row r="919" spans="1:40" ht="12.75" x14ac:dyDescent="0.35">
      <c r="A919" s="9"/>
      <c r="B919" s="9"/>
      <c r="C919" s="9"/>
      <c r="D919" s="9"/>
      <c r="E919" s="9"/>
      <c r="F919" s="9"/>
      <c r="G919" s="52"/>
      <c r="H919" s="9"/>
      <c r="I919" s="9"/>
      <c r="J919" s="52"/>
      <c r="K919" s="9"/>
      <c r="L919" s="9"/>
      <c r="M919" s="52"/>
      <c r="N919" s="9"/>
      <c r="O919" s="9"/>
      <c r="P919" s="52"/>
      <c r="Q919" s="9"/>
      <c r="R919" s="9"/>
      <c r="S919" s="52"/>
      <c r="T919" s="9"/>
      <c r="U919" s="9"/>
      <c r="V919" s="52"/>
      <c r="W919" s="9"/>
      <c r="X919" s="9"/>
      <c r="Y919" s="52"/>
      <c r="Z919" s="9"/>
      <c r="AA919" s="9"/>
      <c r="AB919" s="52"/>
      <c r="AC919" s="9"/>
      <c r="AD919" s="9"/>
      <c r="AE919" s="52"/>
      <c r="AF919" s="9"/>
      <c r="AG919" s="9"/>
      <c r="AH919" s="52"/>
      <c r="AI919" s="9"/>
      <c r="AJ919" s="9"/>
      <c r="AK919" s="52"/>
      <c r="AL919" s="9"/>
      <c r="AM919" s="9"/>
      <c r="AN919" s="52"/>
    </row>
    <row r="920" spans="1:40" ht="12.75" x14ac:dyDescent="0.35">
      <c r="A920" s="9"/>
      <c r="B920" s="9"/>
      <c r="C920" s="9"/>
      <c r="D920" s="9"/>
      <c r="E920" s="9"/>
      <c r="F920" s="9"/>
      <c r="G920" s="52"/>
      <c r="H920" s="9"/>
      <c r="I920" s="9"/>
      <c r="J920" s="52"/>
      <c r="K920" s="9"/>
      <c r="L920" s="9"/>
      <c r="M920" s="52"/>
      <c r="N920" s="9"/>
      <c r="O920" s="9"/>
      <c r="P920" s="52"/>
      <c r="Q920" s="9"/>
      <c r="R920" s="9"/>
      <c r="S920" s="52"/>
      <c r="T920" s="9"/>
      <c r="U920" s="9"/>
      <c r="V920" s="52"/>
      <c r="W920" s="9"/>
      <c r="X920" s="9"/>
      <c r="Y920" s="52"/>
      <c r="Z920" s="9"/>
      <c r="AA920" s="9"/>
      <c r="AB920" s="52"/>
      <c r="AC920" s="9"/>
      <c r="AD920" s="9"/>
      <c r="AE920" s="52"/>
      <c r="AF920" s="9"/>
      <c r="AG920" s="9"/>
      <c r="AH920" s="52"/>
      <c r="AI920" s="9"/>
      <c r="AJ920" s="9"/>
      <c r="AK920" s="52"/>
      <c r="AL920" s="9"/>
      <c r="AM920" s="9"/>
      <c r="AN920" s="52"/>
    </row>
    <row r="921" spans="1:40" ht="12.75" x14ac:dyDescent="0.35">
      <c r="A921" s="9"/>
      <c r="B921" s="9"/>
      <c r="C921" s="9"/>
      <c r="D921" s="9"/>
      <c r="E921" s="9"/>
      <c r="F921" s="9"/>
      <c r="G921" s="52"/>
      <c r="H921" s="9"/>
      <c r="I921" s="9"/>
      <c r="J921" s="52"/>
      <c r="K921" s="9"/>
      <c r="L921" s="9"/>
      <c r="M921" s="52"/>
      <c r="N921" s="9"/>
      <c r="O921" s="9"/>
      <c r="P921" s="52"/>
      <c r="Q921" s="9"/>
      <c r="R921" s="9"/>
      <c r="S921" s="52"/>
      <c r="T921" s="9"/>
      <c r="U921" s="9"/>
      <c r="V921" s="52"/>
      <c r="W921" s="9"/>
      <c r="X921" s="9"/>
      <c r="Y921" s="52"/>
      <c r="Z921" s="9"/>
      <c r="AA921" s="9"/>
      <c r="AB921" s="52"/>
      <c r="AC921" s="9"/>
      <c r="AD921" s="9"/>
      <c r="AE921" s="52"/>
      <c r="AF921" s="9"/>
      <c r="AG921" s="9"/>
      <c r="AH921" s="52"/>
      <c r="AI921" s="9"/>
      <c r="AJ921" s="9"/>
      <c r="AK921" s="52"/>
      <c r="AL921" s="9"/>
      <c r="AM921" s="9"/>
      <c r="AN921" s="52"/>
    </row>
    <row r="922" spans="1:40" ht="12.75" x14ac:dyDescent="0.35">
      <c r="A922" s="9"/>
      <c r="B922" s="9"/>
      <c r="C922" s="9"/>
      <c r="D922" s="9"/>
      <c r="E922" s="9"/>
      <c r="F922" s="9"/>
      <c r="G922" s="52"/>
      <c r="H922" s="9"/>
      <c r="I922" s="9"/>
      <c r="J922" s="52"/>
      <c r="K922" s="9"/>
      <c r="L922" s="9"/>
      <c r="M922" s="52"/>
      <c r="N922" s="9"/>
      <c r="O922" s="9"/>
      <c r="P922" s="52"/>
      <c r="Q922" s="9"/>
      <c r="R922" s="9"/>
      <c r="S922" s="52"/>
      <c r="T922" s="9"/>
      <c r="U922" s="9"/>
      <c r="V922" s="52"/>
      <c r="W922" s="9"/>
      <c r="X922" s="9"/>
      <c r="Y922" s="52"/>
      <c r="Z922" s="9"/>
      <c r="AA922" s="9"/>
      <c r="AB922" s="52"/>
      <c r="AC922" s="9"/>
      <c r="AD922" s="9"/>
      <c r="AE922" s="52"/>
      <c r="AF922" s="9"/>
      <c r="AG922" s="9"/>
      <c r="AH922" s="52"/>
      <c r="AI922" s="9"/>
      <c r="AJ922" s="9"/>
      <c r="AK922" s="52"/>
      <c r="AL922" s="9"/>
      <c r="AM922" s="9"/>
      <c r="AN922" s="52"/>
    </row>
    <row r="923" spans="1:40" ht="12.75" x14ac:dyDescent="0.35">
      <c r="A923" s="9"/>
      <c r="B923" s="9"/>
      <c r="C923" s="9"/>
      <c r="D923" s="9"/>
      <c r="E923" s="9"/>
      <c r="F923" s="9"/>
      <c r="G923" s="52"/>
      <c r="H923" s="9"/>
      <c r="I923" s="9"/>
      <c r="J923" s="52"/>
      <c r="K923" s="9"/>
      <c r="L923" s="9"/>
      <c r="M923" s="52"/>
      <c r="N923" s="9"/>
      <c r="O923" s="9"/>
      <c r="P923" s="52"/>
      <c r="Q923" s="9"/>
      <c r="R923" s="9"/>
      <c r="S923" s="52"/>
      <c r="T923" s="9"/>
      <c r="U923" s="9"/>
      <c r="V923" s="52"/>
      <c r="W923" s="9"/>
      <c r="X923" s="9"/>
      <c r="Y923" s="52"/>
      <c r="Z923" s="9"/>
      <c r="AA923" s="9"/>
      <c r="AB923" s="52"/>
      <c r="AC923" s="9"/>
      <c r="AD923" s="9"/>
      <c r="AE923" s="52"/>
      <c r="AF923" s="9"/>
      <c r="AG923" s="9"/>
      <c r="AH923" s="52"/>
      <c r="AI923" s="9"/>
      <c r="AJ923" s="9"/>
      <c r="AK923" s="52"/>
      <c r="AL923" s="9"/>
      <c r="AM923" s="9"/>
      <c r="AN923" s="52"/>
    </row>
    <row r="924" spans="1:40" ht="12.75" x14ac:dyDescent="0.35">
      <c r="A924" s="9"/>
      <c r="B924" s="9"/>
      <c r="C924" s="9"/>
      <c r="D924" s="9"/>
      <c r="E924" s="9"/>
      <c r="F924" s="9"/>
      <c r="G924" s="52"/>
      <c r="H924" s="9"/>
      <c r="I924" s="9"/>
      <c r="J924" s="52"/>
      <c r="K924" s="9"/>
      <c r="L924" s="9"/>
      <c r="M924" s="52"/>
      <c r="N924" s="9"/>
      <c r="O924" s="9"/>
      <c r="P924" s="52"/>
      <c r="Q924" s="9"/>
      <c r="R924" s="9"/>
      <c r="S924" s="52"/>
      <c r="T924" s="9"/>
      <c r="U924" s="9"/>
      <c r="V924" s="52"/>
      <c r="W924" s="9"/>
      <c r="X924" s="9"/>
      <c r="Y924" s="52"/>
      <c r="Z924" s="9"/>
      <c r="AA924" s="9"/>
      <c r="AB924" s="52"/>
      <c r="AC924" s="9"/>
      <c r="AD924" s="9"/>
      <c r="AE924" s="52"/>
      <c r="AF924" s="9"/>
      <c r="AG924" s="9"/>
      <c r="AH924" s="52"/>
      <c r="AI924" s="9"/>
      <c r="AJ924" s="9"/>
      <c r="AK924" s="52"/>
      <c r="AL924" s="9"/>
      <c r="AM924" s="9"/>
      <c r="AN924" s="52"/>
    </row>
    <row r="925" spans="1:40" ht="12.75" x14ac:dyDescent="0.35">
      <c r="A925" s="9"/>
      <c r="B925" s="9"/>
      <c r="C925" s="9"/>
      <c r="D925" s="9"/>
      <c r="E925" s="9"/>
      <c r="F925" s="9"/>
      <c r="G925" s="52"/>
      <c r="H925" s="9"/>
      <c r="I925" s="9"/>
      <c r="J925" s="52"/>
      <c r="K925" s="9"/>
      <c r="L925" s="9"/>
      <c r="M925" s="52"/>
      <c r="N925" s="9"/>
      <c r="O925" s="9"/>
      <c r="P925" s="52"/>
      <c r="Q925" s="9"/>
      <c r="R925" s="9"/>
      <c r="S925" s="52"/>
      <c r="T925" s="9"/>
      <c r="U925" s="9"/>
      <c r="V925" s="52"/>
      <c r="W925" s="9"/>
      <c r="X925" s="9"/>
      <c r="Y925" s="52"/>
      <c r="Z925" s="9"/>
      <c r="AA925" s="9"/>
      <c r="AB925" s="52"/>
      <c r="AC925" s="9"/>
      <c r="AD925" s="9"/>
      <c r="AE925" s="52"/>
      <c r="AF925" s="9"/>
      <c r="AG925" s="9"/>
      <c r="AH925" s="52"/>
      <c r="AI925" s="9"/>
      <c r="AJ925" s="9"/>
      <c r="AK925" s="52"/>
      <c r="AL925" s="9"/>
      <c r="AM925" s="9"/>
      <c r="AN925" s="52"/>
    </row>
    <row r="926" spans="1:40" ht="12.75" x14ac:dyDescent="0.35">
      <c r="A926" s="9"/>
      <c r="B926" s="9"/>
      <c r="C926" s="9"/>
      <c r="D926" s="9"/>
      <c r="E926" s="9"/>
      <c r="F926" s="9"/>
      <c r="G926" s="52"/>
      <c r="H926" s="9"/>
      <c r="I926" s="9"/>
      <c r="J926" s="52"/>
      <c r="K926" s="9"/>
      <c r="L926" s="9"/>
      <c r="M926" s="52"/>
      <c r="N926" s="9"/>
      <c r="O926" s="9"/>
      <c r="P926" s="52"/>
      <c r="Q926" s="9"/>
      <c r="R926" s="9"/>
      <c r="S926" s="52"/>
      <c r="T926" s="9"/>
      <c r="U926" s="9"/>
      <c r="V926" s="52"/>
      <c r="W926" s="9"/>
      <c r="X926" s="9"/>
      <c r="Y926" s="52"/>
      <c r="Z926" s="9"/>
      <c r="AA926" s="9"/>
      <c r="AB926" s="52"/>
      <c r="AC926" s="9"/>
      <c r="AD926" s="9"/>
      <c r="AE926" s="52"/>
      <c r="AF926" s="9"/>
      <c r="AG926" s="9"/>
      <c r="AH926" s="52"/>
      <c r="AI926" s="9"/>
      <c r="AJ926" s="9"/>
      <c r="AK926" s="52"/>
      <c r="AL926" s="9"/>
      <c r="AM926" s="9"/>
      <c r="AN926" s="52"/>
    </row>
    <row r="927" spans="1:40" ht="12.75" x14ac:dyDescent="0.35">
      <c r="A927" s="9"/>
      <c r="B927" s="9"/>
      <c r="C927" s="9"/>
      <c r="D927" s="9"/>
      <c r="E927" s="9"/>
      <c r="F927" s="9"/>
      <c r="G927" s="52"/>
      <c r="H927" s="9"/>
      <c r="I927" s="9"/>
      <c r="J927" s="52"/>
      <c r="K927" s="9"/>
      <c r="L927" s="9"/>
      <c r="M927" s="52"/>
      <c r="N927" s="9"/>
      <c r="O927" s="9"/>
      <c r="P927" s="52"/>
      <c r="Q927" s="9"/>
      <c r="R927" s="9"/>
      <c r="S927" s="52"/>
      <c r="T927" s="9"/>
      <c r="U927" s="9"/>
      <c r="V927" s="52"/>
      <c r="W927" s="9"/>
      <c r="X927" s="9"/>
      <c r="Y927" s="52"/>
      <c r="Z927" s="9"/>
      <c r="AA927" s="9"/>
      <c r="AB927" s="52"/>
      <c r="AC927" s="9"/>
      <c r="AD927" s="9"/>
      <c r="AE927" s="52"/>
      <c r="AF927" s="9"/>
      <c r="AG927" s="9"/>
      <c r="AH927" s="52"/>
      <c r="AI927" s="9"/>
      <c r="AJ927" s="9"/>
      <c r="AK927" s="52"/>
      <c r="AL927" s="9"/>
      <c r="AM927" s="9"/>
      <c r="AN927" s="52"/>
    </row>
    <row r="928" spans="1:40" ht="12.75" x14ac:dyDescent="0.35">
      <c r="A928" s="9"/>
      <c r="B928" s="9"/>
      <c r="C928" s="9"/>
      <c r="D928" s="9"/>
      <c r="E928" s="9"/>
      <c r="F928" s="9"/>
      <c r="G928" s="52"/>
      <c r="H928" s="9"/>
      <c r="I928" s="9"/>
      <c r="J928" s="52"/>
      <c r="K928" s="9"/>
      <c r="L928" s="9"/>
      <c r="M928" s="52"/>
      <c r="N928" s="9"/>
      <c r="O928" s="9"/>
      <c r="P928" s="52"/>
      <c r="Q928" s="9"/>
      <c r="R928" s="9"/>
      <c r="S928" s="52"/>
      <c r="T928" s="9"/>
      <c r="U928" s="9"/>
      <c r="V928" s="52"/>
      <c r="W928" s="9"/>
      <c r="X928" s="9"/>
      <c r="Y928" s="52"/>
      <c r="Z928" s="9"/>
      <c r="AA928" s="9"/>
      <c r="AB928" s="52"/>
      <c r="AC928" s="9"/>
      <c r="AD928" s="9"/>
      <c r="AE928" s="52"/>
      <c r="AF928" s="9"/>
      <c r="AG928" s="9"/>
      <c r="AH928" s="52"/>
      <c r="AI928" s="9"/>
      <c r="AJ928" s="9"/>
      <c r="AK928" s="52"/>
      <c r="AL928" s="9"/>
      <c r="AM928" s="9"/>
      <c r="AN928" s="52"/>
    </row>
    <row r="929" spans="1:40" ht="12.75" x14ac:dyDescent="0.35">
      <c r="A929" s="9"/>
      <c r="B929" s="9"/>
      <c r="C929" s="9"/>
      <c r="D929" s="9"/>
      <c r="E929" s="9"/>
      <c r="F929" s="9"/>
      <c r="G929" s="52"/>
      <c r="H929" s="9"/>
      <c r="I929" s="9"/>
      <c r="J929" s="52"/>
      <c r="K929" s="9"/>
      <c r="L929" s="9"/>
      <c r="M929" s="52"/>
      <c r="N929" s="9"/>
      <c r="O929" s="9"/>
      <c r="P929" s="52"/>
      <c r="Q929" s="9"/>
      <c r="R929" s="9"/>
      <c r="S929" s="52"/>
      <c r="T929" s="9"/>
      <c r="U929" s="9"/>
      <c r="V929" s="52"/>
      <c r="W929" s="9"/>
      <c r="X929" s="9"/>
      <c r="Y929" s="52"/>
      <c r="Z929" s="9"/>
      <c r="AA929" s="9"/>
      <c r="AB929" s="52"/>
      <c r="AC929" s="9"/>
      <c r="AD929" s="9"/>
      <c r="AE929" s="52"/>
      <c r="AF929" s="9"/>
      <c r="AG929" s="9"/>
      <c r="AH929" s="52"/>
      <c r="AI929" s="9"/>
      <c r="AJ929" s="9"/>
      <c r="AK929" s="52"/>
      <c r="AL929" s="9"/>
      <c r="AM929" s="9"/>
      <c r="AN929" s="52"/>
    </row>
    <row r="930" spans="1:40" ht="12.75" x14ac:dyDescent="0.35">
      <c r="A930" s="9"/>
      <c r="B930" s="9"/>
      <c r="C930" s="9"/>
      <c r="D930" s="9"/>
      <c r="E930" s="9"/>
      <c r="F930" s="9"/>
      <c r="G930" s="52"/>
      <c r="H930" s="9"/>
      <c r="I930" s="9"/>
      <c r="J930" s="52"/>
      <c r="K930" s="9"/>
      <c r="L930" s="9"/>
      <c r="M930" s="52"/>
      <c r="N930" s="9"/>
      <c r="O930" s="9"/>
      <c r="P930" s="52"/>
      <c r="Q930" s="9"/>
      <c r="R930" s="9"/>
      <c r="S930" s="52"/>
      <c r="T930" s="9"/>
      <c r="U930" s="9"/>
      <c r="V930" s="52"/>
      <c r="W930" s="9"/>
      <c r="X930" s="9"/>
      <c r="Y930" s="52"/>
      <c r="Z930" s="9"/>
      <c r="AA930" s="9"/>
      <c r="AB930" s="52"/>
      <c r="AC930" s="9"/>
      <c r="AD930" s="9"/>
      <c r="AE930" s="52"/>
      <c r="AF930" s="9"/>
      <c r="AG930" s="9"/>
      <c r="AH930" s="52"/>
      <c r="AI930" s="9"/>
      <c r="AJ930" s="9"/>
      <c r="AK930" s="52"/>
      <c r="AL930" s="9"/>
      <c r="AM930" s="9"/>
      <c r="AN930" s="52"/>
    </row>
    <row r="931" spans="1:40" ht="12.75" x14ac:dyDescent="0.35">
      <c r="A931" s="9"/>
      <c r="B931" s="9"/>
      <c r="C931" s="9"/>
      <c r="D931" s="9"/>
      <c r="E931" s="9"/>
      <c r="F931" s="9"/>
      <c r="G931" s="52"/>
      <c r="H931" s="9"/>
      <c r="I931" s="9"/>
      <c r="J931" s="52"/>
      <c r="K931" s="9"/>
      <c r="L931" s="9"/>
      <c r="M931" s="52"/>
      <c r="N931" s="9"/>
      <c r="O931" s="9"/>
      <c r="P931" s="52"/>
      <c r="Q931" s="9"/>
      <c r="R931" s="9"/>
      <c r="S931" s="52"/>
      <c r="T931" s="9"/>
      <c r="U931" s="9"/>
      <c r="V931" s="52"/>
      <c r="W931" s="9"/>
      <c r="X931" s="9"/>
      <c r="Y931" s="52"/>
      <c r="Z931" s="9"/>
      <c r="AA931" s="9"/>
      <c r="AB931" s="52"/>
      <c r="AC931" s="9"/>
      <c r="AD931" s="9"/>
      <c r="AE931" s="52"/>
      <c r="AF931" s="9"/>
      <c r="AG931" s="9"/>
      <c r="AH931" s="52"/>
      <c r="AI931" s="9"/>
      <c r="AJ931" s="9"/>
      <c r="AK931" s="52"/>
      <c r="AL931" s="9"/>
      <c r="AM931" s="9"/>
      <c r="AN931" s="52"/>
    </row>
    <row r="932" spans="1:40" ht="12.75" x14ac:dyDescent="0.35">
      <c r="A932" s="9"/>
      <c r="B932" s="9"/>
      <c r="C932" s="9"/>
      <c r="D932" s="9"/>
      <c r="E932" s="9"/>
      <c r="F932" s="9"/>
      <c r="G932" s="52"/>
      <c r="H932" s="9"/>
      <c r="I932" s="9"/>
      <c r="J932" s="52"/>
      <c r="K932" s="9"/>
      <c r="L932" s="9"/>
      <c r="M932" s="52"/>
      <c r="N932" s="9"/>
      <c r="O932" s="9"/>
      <c r="P932" s="52"/>
      <c r="Q932" s="9"/>
      <c r="R932" s="9"/>
      <c r="S932" s="52"/>
      <c r="T932" s="9"/>
      <c r="U932" s="9"/>
      <c r="V932" s="52"/>
      <c r="W932" s="9"/>
      <c r="X932" s="9"/>
      <c r="Y932" s="52"/>
      <c r="Z932" s="9"/>
      <c r="AA932" s="9"/>
      <c r="AB932" s="52"/>
      <c r="AC932" s="9"/>
      <c r="AD932" s="9"/>
      <c r="AE932" s="52"/>
      <c r="AF932" s="9"/>
      <c r="AG932" s="9"/>
      <c r="AH932" s="52"/>
      <c r="AI932" s="9"/>
      <c r="AJ932" s="9"/>
      <c r="AK932" s="52"/>
      <c r="AL932" s="9"/>
      <c r="AM932" s="9"/>
      <c r="AN932" s="52"/>
    </row>
    <row r="933" spans="1:40" ht="12.75" x14ac:dyDescent="0.35">
      <c r="A933" s="9"/>
      <c r="B933" s="9"/>
      <c r="C933" s="9"/>
      <c r="D933" s="9"/>
      <c r="E933" s="9"/>
      <c r="F933" s="9"/>
      <c r="G933" s="52"/>
      <c r="H933" s="9"/>
      <c r="I933" s="9"/>
      <c r="J933" s="52"/>
      <c r="K933" s="9"/>
      <c r="L933" s="9"/>
      <c r="M933" s="52"/>
      <c r="N933" s="9"/>
      <c r="O933" s="9"/>
      <c r="P933" s="52"/>
      <c r="Q933" s="9"/>
      <c r="R933" s="9"/>
      <c r="S933" s="52"/>
      <c r="T933" s="9"/>
      <c r="U933" s="9"/>
      <c r="V933" s="52"/>
      <c r="W933" s="9"/>
      <c r="X933" s="9"/>
      <c r="Y933" s="52"/>
      <c r="Z933" s="9"/>
      <c r="AA933" s="9"/>
      <c r="AB933" s="52"/>
      <c r="AC933" s="9"/>
      <c r="AD933" s="9"/>
      <c r="AE933" s="52"/>
      <c r="AF933" s="9"/>
      <c r="AG933" s="9"/>
      <c r="AH933" s="52"/>
      <c r="AI933" s="9"/>
      <c r="AJ933" s="9"/>
      <c r="AK933" s="52"/>
      <c r="AL933" s="9"/>
      <c r="AM933" s="9"/>
      <c r="AN933" s="52"/>
    </row>
    <row r="934" spans="1:40" ht="12.75" x14ac:dyDescent="0.35">
      <c r="A934" s="9"/>
      <c r="B934" s="9"/>
      <c r="C934" s="9"/>
      <c r="D934" s="9"/>
      <c r="E934" s="9"/>
      <c r="F934" s="9"/>
      <c r="G934" s="52"/>
      <c r="H934" s="9"/>
      <c r="I934" s="9"/>
      <c r="J934" s="52"/>
      <c r="K934" s="9"/>
      <c r="L934" s="9"/>
      <c r="M934" s="52"/>
      <c r="N934" s="9"/>
      <c r="O934" s="9"/>
      <c r="P934" s="52"/>
      <c r="Q934" s="9"/>
      <c r="R934" s="9"/>
      <c r="S934" s="52"/>
      <c r="T934" s="9"/>
      <c r="U934" s="9"/>
      <c r="V934" s="52"/>
      <c r="W934" s="9"/>
      <c r="X934" s="9"/>
      <c r="Y934" s="52"/>
      <c r="Z934" s="9"/>
      <c r="AA934" s="9"/>
      <c r="AB934" s="52"/>
      <c r="AC934" s="9"/>
      <c r="AD934" s="9"/>
      <c r="AE934" s="52"/>
      <c r="AF934" s="9"/>
      <c r="AG934" s="9"/>
      <c r="AH934" s="52"/>
      <c r="AI934" s="9"/>
      <c r="AJ934" s="9"/>
      <c r="AK934" s="52"/>
      <c r="AL934" s="9"/>
      <c r="AM934" s="9"/>
      <c r="AN934" s="52"/>
    </row>
    <row r="935" spans="1:40" ht="12.75" x14ac:dyDescent="0.35">
      <c r="A935" s="9"/>
      <c r="B935" s="9"/>
      <c r="C935" s="9"/>
      <c r="D935" s="9"/>
      <c r="E935" s="9"/>
      <c r="F935" s="9"/>
      <c r="G935" s="52"/>
      <c r="H935" s="9"/>
      <c r="I935" s="9"/>
      <c r="J935" s="52"/>
      <c r="K935" s="9"/>
      <c r="L935" s="9"/>
      <c r="M935" s="52"/>
      <c r="N935" s="9"/>
      <c r="O935" s="9"/>
      <c r="P935" s="52"/>
      <c r="Q935" s="9"/>
      <c r="R935" s="9"/>
      <c r="S935" s="52"/>
      <c r="T935" s="9"/>
      <c r="U935" s="9"/>
      <c r="V935" s="52"/>
      <c r="W935" s="9"/>
      <c r="X935" s="9"/>
      <c r="Y935" s="52"/>
      <c r="Z935" s="9"/>
      <c r="AA935" s="9"/>
      <c r="AB935" s="52"/>
      <c r="AC935" s="9"/>
      <c r="AD935" s="9"/>
      <c r="AE935" s="52"/>
      <c r="AF935" s="9"/>
      <c r="AG935" s="9"/>
      <c r="AH935" s="52"/>
      <c r="AI935" s="9"/>
      <c r="AJ935" s="9"/>
      <c r="AK935" s="52"/>
      <c r="AL935" s="9"/>
      <c r="AM935" s="9"/>
      <c r="AN935" s="52"/>
    </row>
    <row r="936" spans="1:40" ht="12.75" x14ac:dyDescent="0.35">
      <c r="A936" s="9"/>
      <c r="B936" s="9"/>
      <c r="C936" s="9"/>
      <c r="D936" s="9"/>
      <c r="E936" s="9"/>
      <c r="F936" s="9"/>
      <c r="G936" s="52"/>
      <c r="H936" s="9"/>
      <c r="I936" s="9"/>
      <c r="J936" s="52"/>
      <c r="K936" s="9"/>
      <c r="L936" s="9"/>
      <c r="M936" s="52"/>
      <c r="N936" s="9"/>
      <c r="O936" s="9"/>
      <c r="P936" s="52"/>
      <c r="Q936" s="9"/>
      <c r="R936" s="9"/>
      <c r="S936" s="52"/>
      <c r="T936" s="9"/>
      <c r="U936" s="9"/>
      <c r="V936" s="52"/>
      <c r="W936" s="9"/>
      <c r="X936" s="9"/>
      <c r="Y936" s="52"/>
      <c r="Z936" s="9"/>
      <c r="AA936" s="9"/>
      <c r="AB936" s="52"/>
      <c r="AC936" s="9"/>
      <c r="AD936" s="9"/>
      <c r="AE936" s="52"/>
      <c r="AF936" s="9"/>
      <c r="AG936" s="9"/>
      <c r="AH936" s="52"/>
      <c r="AI936" s="9"/>
      <c r="AJ936" s="9"/>
      <c r="AK936" s="52"/>
      <c r="AL936" s="9"/>
      <c r="AM936" s="9"/>
      <c r="AN936" s="52"/>
    </row>
    <row r="937" spans="1:40" ht="12.75" x14ac:dyDescent="0.35">
      <c r="A937" s="9"/>
      <c r="B937" s="9"/>
      <c r="C937" s="9"/>
      <c r="D937" s="9"/>
      <c r="E937" s="9"/>
      <c r="F937" s="9"/>
      <c r="G937" s="52"/>
      <c r="H937" s="9"/>
      <c r="I937" s="9"/>
      <c r="J937" s="52"/>
      <c r="K937" s="9"/>
      <c r="L937" s="9"/>
      <c r="M937" s="52"/>
      <c r="N937" s="9"/>
      <c r="O937" s="9"/>
      <c r="P937" s="52"/>
      <c r="Q937" s="9"/>
      <c r="R937" s="9"/>
      <c r="S937" s="52"/>
      <c r="T937" s="9"/>
      <c r="U937" s="9"/>
      <c r="V937" s="52"/>
      <c r="W937" s="9"/>
      <c r="X937" s="9"/>
      <c r="Y937" s="52"/>
      <c r="Z937" s="9"/>
      <c r="AA937" s="9"/>
      <c r="AB937" s="52"/>
      <c r="AC937" s="9"/>
      <c r="AD937" s="9"/>
      <c r="AE937" s="52"/>
      <c r="AF937" s="9"/>
      <c r="AG937" s="9"/>
      <c r="AH937" s="52"/>
      <c r="AI937" s="9"/>
      <c r="AJ937" s="9"/>
      <c r="AK937" s="52"/>
      <c r="AL937" s="9"/>
      <c r="AM937" s="9"/>
      <c r="AN937" s="52"/>
    </row>
    <row r="938" spans="1:40" ht="12.75" x14ac:dyDescent="0.35">
      <c r="A938" s="9"/>
      <c r="B938" s="9"/>
      <c r="C938" s="9"/>
      <c r="D938" s="9"/>
      <c r="E938" s="9"/>
      <c r="F938" s="9"/>
      <c r="G938" s="52"/>
      <c r="H938" s="9"/>
      <c r="I938" s="9"/>
      <c r="J938" s="52"/>
      <c r="K938" s="9"/>
      <c r="L938" s="9"/>
      <c r="M938" s="52"/>
      <c r="N938" s="9"/>
      <c r="O938" s="9"/>
      <c r="P938" s="52"/>
      <c r="Q938" s="9"/>
      <c r="R938" s="9"/>
      <c r="S938" s="52"/>
      <c r="T938" s="9"/>
      <c r="U938" s="9"/>
      <c r="V938" s="52"/>
      <c r="W938" s="9"/>
      <c r="X938" s="9"/>
      <c r="Y938" s="52"/>
      <c r="Z938" s="9"/>
      <c r="AA938" s="9"/>
      <c r="AB938" s="52"/>
      <c r="AC938" s="9"/>
      <c r="AD938" s="9"/>
      <c r="AE938" s="52"/>
      <c r="AF938" s="9"/>
      <c r="AG938" s="9"/>
      <c r="AH938" s="52"/>
      <c r="AI938" s="9"/>
      <c r="AJ938" s="9"/>
      <c r="AK938" s="52"/>
      <c r="AL938" s="9"/>
      <c r="AM938" s="9"/>
      <c r="AN938" s="52"/>
    </row>
    <row r="939" spans="1:40" ht="12.75" x14ac:dyDescent="0.35">
      <c r="A939" s="9"/>
      <c r="B939" s="9"/>
      <c r="C939" s="9"/>
      <c r="D939" s="9"/>
      <c r="E939" s="9"/>
      <c r="F939" s="9"/>
      <c r="G939" s="52"/>
      <c r="H939" s="9"/>
      <c r="I939" s="9"/>
      <c r="J939" s="52"/>
      <c r="K939" s="9"/>
      <c r="L939" s="9"/>
      <c r="M939" s="52"/>
      <c r="N939" s="9"/>
      <c r="O939" s="9"/>
      <c r="P939" s="52"/>
      <c r="Q939" s="9"/>
      <c r="R939" s="9"/>
      <c r="S939" s="52"/>
      <c r="T939" s="9"/>
      <c r="U939" s="9"/>
      <c r="V939" s="52"/>
      <c r="W939" s="9"/>
      <c r="X939" s="9"/>
      <c r="Y939" s="52"/>
      <c r="Z939" s="9"/>
      <c r="AA939" s="9"/>
      <c r="AB939" s="52"/>
      <c r="AC939" s="9"/>
      <c r="AD939" s="9"/>
      <c r="AE939" s="52"/>
      <c r="AF939" s="9"/>
      <c r="AG939" s="9"/>
      <c r="AH939" s="52"/>
      <c r="AI939" s="9"/>
      <c r="AJ939" s="9"/>
      <c r="AK939" s="52"/>
      <c r="AL939" s="9"/>
      <c r="AM939" s="9"/>
      <c r="AN939" s="52"/>
    </row>
    <row r="940" spans="1:40" ht="12.75" x14ac:dyDescent="0.35">
      <c r="A940" s="9"/>
      <c r="B940" s="9"/>
      <c r="C940" s="9"/>
      <c r="D940" s="9"/>
      <c r="E940" s="9"/>
      <c r="F940" s="9"/>
      <c r="G940" s="52"/>
      <c r="H940" s="9"/>
      <c r="I940" s="9"/>
      <c r="J940" s="52"/>
      <c r="K940" s="9"/>
      <c r="L940" s="9"/>
      <c r="M940" s="52"/>
      <c r="N940" s="9"/>
      <c r="O940" s="9"/>
      <c r="P940" s="52"/>
      <c r="Q940" s="9"/>
      <c r="R940" s="9"/>
      <c r="S940" s="52"/>
      <c r="T940" s="9"/>
      <c r="U940" s="9"/>
      <c r="V940" s="52"/>
      <c r="W940" s="9"/>
      <c r="X940" s="9"/>
      <c r="Y940" s="52"/>
      <c r="Z940" s="9"/>
      <c r="AA940" s="9"/>
      <c r="AB940" s="52"/>
      <c r="AC940" s="9"/>
      <c r="AD940" s="9"/>
      <c r="AE940" s="52"/>
      <c r="AF940" s="9"/>
      <c r="AG940" s="9"/>
      <c r="AH940" s="52"/>
      <c r="AI940" s="9"/>
      <c r="AJ940" s="9"/>
      <c r="AK940" s="52"/>
      <c r="AL940" s="9"/>
      <c r="AM940" s="9"/>
      <c r="AN940" s="52"/>
    </row>
    <row r="941" spans="1:40" ht="12.75" x14ac:dyDescent="0.35">
      <c r="A941" s="9"/>
      <c r="B941" s="9"/>
      <c r="C941" s="9"/>
      <c r="D941" s="9"/>
      <c r="E941" s="9"/>
      <c r="F941" s="9"/>
      <c r="G941" s="52"/>
      <c r="H941" s="9"/>
      <c r="I941" s="9"/>
      <c r="J941" s="52"/>
      <c r="K941" s="9"/>
      <c r="L941" s="9"/>
      <c r="M941" s="52"/>
      <c r="N941" s="9"/>
      <c r="O941" s="9"/>
      <c r="P941" s="52"/>
      <c r="Q941" s="9"/>
      <c r="R941" s="9"/>
      <c r="S941" s="52"/>
      <c r="T941" s="9"/>
      <c r="U941" s="9"/>
      <c r="V941" s="52"/>
      <c r="W941" s="9"/>
      <c r="X941" s="9"/>
      <c r="Y941" s="52"/>
      <c r="Z941" s="9"/>
      <c r="AA941" s="9"/>
      <c r="AB941" s="52"/>
      <c r="AC941" s="9"/>
      <c r="AD941" s="9"/>
      <c r="AE941" s="52"/>
      <c r="AF941" s="9"/>
      <c r="AG941" s="9"/>
      <c r="AH941" s="52"/>
      <c r="AI941" s="9"/>
      <c r="AJ941" s="9"/>
      <c r="AK941" s="52"/>
      <c r="AL941" s="9"/>
      <c r="AM941" s="9"/>
      <c r="AN941" s="52"/>
    </row>
    <row r="942" spans="1:40" ht="12.75" x14ac:dyDescent="0.35">
      <c r="A942" s="9"/>
      <c r="B942" s="9"/>
      <c r="C942" s="9"/>
      <c r="D942" s="9"/>
      <c r="E942" s="9"/>
      <c r="F942" s="9"/>
      <c r="G942" s="52"/>
      <c r="H942" s="9"/>
      <c r="I942" s="9"/>
      <c r="J942" s="52"/>
      <c r="K942" s="9"/>
      <c r="L942" s="9"/>
      <c r="M942" s="52"/>
      <c r="N942" s="9"/>
      <c r="O942" s="9"/>
      <c r="P942" s="52"/>
      <c r="Q942" s="9"/>
      <c r="R942" s="9"/>
      <c r="S942" s="52"/>
      <c r="T942" s="9"/>
      <c r="U942" s="9"/>
      <c r="V942" s="52"/>
      <c r="W942" s="9"/>
      <c r="X942" s="9"/>
      <c r="Y942" s="52"/>
      <c r="Z942" s="9"/>
      <c r="AA942" s="9"/>
      <c r="AB942" s="52"/>
      <c r="AC942" s="9"/>
      <c r="AD942" s="9"/>
      <c r="AE942" s="52"/>
      <c r="AF942" s="9"/>
      <c r="AG942" s="9"/>
      <c r="AH942" s="52"/>
      <c r="AI942" s="9"/>
      <c r="AJ942" s="9"/>
      <c r="AK942" s="52"/>
      <c r="AL942" s="9"/>
      <c r="AM942" s="9"/>
      <c r="AN942" s="52"/>
    </row>
    <row r="943" spans="1:40" ht="12.75" x14ac:dyDescent="0.35">
      <c r="A943" s="9"/>
      <c r="B943" s="9"/>
      <c r="C943" s="9"/>
      <c r="D943" s="9"/>
      <c r="E943" s="9"/>
      <c r="F943" s="9"/>
      <c r="G943" s="52"/>
      <c r="H943" s="9"/>
      <c r="I943" s="9"/>
      <c r="J943" s="52"/>
      <c r="K943" s="9"/>
      <c r="L943" s="9"/>
      <c r="M943" s="52"/>
      <c r="N943" s="9"/>
      <c r="O943" s="9"/>
      <c r="P943" s="52"/>
      <c r="Q943" s="9"/>
      <c r="R943" s="9"/>
      <c r="S943" s="52"/>
      <c r="T943" s="9"/>
      <c r="U943" s="9"/>
      <c r="V943" s="52"/>
      <c r="W943" s="9"/>
      <c r="X943" s="9"/>
      <c r="Y943" s="52"/>
      <c r="Z943" s="9"/>
      <c r="AA943" s="9"/>
      <c r="AB943" s="52"/>
      <c r="AC943" s="9"/>
      <c r="AD943" s="9"/>
      <c r="AE943" s="52"/>
      <c r="AF943" s="9"/>
      <c r="AG943" s="9"/>
      <c r="AH943" s="52"/>
      <c r="AI943" s="9"/>
      <c r="AJ943" s="9"/>
      <c r="AK943" s="52"/>
      <c r="AL943" s="9"/>
      <c r="AM943" s="9"/>
      <c r="AN943" s="52"/>
    </row>
    <row r="944" spans="1:40" ht="12.75" x14ac:dyDescent="0.35">
      <c r="A944" s="9"/>
      <c r="B944" s="9"/>
      <c r="C944" s="9"/>
      <c r="D944" s="9"/>
      <c r="E944" s="9"/>
      <c r="F944" s="9"/>
      <c r="G944" s="52"/>
      <c r="H944" s="9"/>
      <c r="I944" s="9"/>
      <c r="J944" s="52"/>
      <c r="K944" s="9"/>
      <c r="L944" s="9"/>
      <c r="M944" s="52"/>
      <c r="N944" s="9"/>
      <c r="O944" s="9"/>
      <c r="P944" s="52"/>
      <c r="Q944" s="9"/>
      <c r="R944" s="9"/>
      <c r="S944" s="52"/>
      <c r="T944" s="9"/>
      <c r="U944" s="9"/>
      <c r="V944" s="52"/>
      <c r="W944" s="9"/>
      <c r="X944" s="9"/>
      <c r="Y944" s="52"/>
      <c r="Z944" s="9"/>
      <c r="AA944" s="9"/>
      <c r="AB944" s="52"/>
      <c r="AC944" s="9"/>
      <c r="AD944" s="9"/>
      <c r="AE944" s="52"/>
      <c r="AF944" s="9"/>
      <c r="AG944" s="9"/>
      <c r="AH944" s="52"/>
      <c r="AI944" s="9"/>
      <c r="AJ944" s="9"/>
      <c r="AK944" s="52"/>
      <c r="AL944" s="9"/>
      <c r="AM944" s="9"/>
      <c r="AN944" s="52"/>
    </row>
    <row r="945" spans="1:40" ht="12.75" x14ac:dyDescent="0.35">
      <c r="A945" s="9"/>
      <c r="B945" s="9"/>
      <c r="C945" s="9"/>
      <c r="D945" s="9"/>
      <c r="E945" s="9"/>
      <c r="F945" s="9"/>
      <c r="G945" s="52"/>
      <c r="H945" s="9"/>
      <c r="I945" s="9"/>
      <c r="J945" s="52"/>
      <c r="K945" s="9"/>
      <c r="L945" s="9"/>
      <c r="M945" s="52"/>
      <c r="N945" s="9"/>
      <c r="O945" s="9"/>
      <c r="P945" s="52"/>
      <c r="Q945" s="9"/>
      <c r="R945" s="9"/>
      <c r="S945" s="52"/>
      <c r="T945" s="9"/>
      <c r="U945" s="9"/>
      <c r="V945" s="52"/>
      <c r="W945" s="9"/>
      <c r="X945" s="9"/>
      <c r="Y945" s="52"/>
      <c r="Z945" s="9"/>
      <c r="AA945" s="9"/>
      <c r="AB945" s="52"/>
      <c r="AC945" s="9"/>
      <c r="AD945" s="9"/>
      <c r="AE945" s="52"/>
      <c r="AF945" s="9"/>
      <c r="AG945" s="9"/>
      <c r="AH945" s="52"/>
      <c r="AI945" s="9"/>
      <c r="AJ945" s="9"/>
      <c r="AK945" s="52"/>
      <c r="AL945" s="9"/>
      <c r="AM945" s="9"/>
      <c r="AN945" s="52"/>
    </row>
    <row r="946" spans="1:40" ht="12.75" x14ac:dyDescent="0.35">
      <c r="A946" s="9"/>
      <c r="B946" s="9"/>
      <c r="C946" s="9"/>
      <c r="D946" s="9"/>
      <c r="E946" s="9"/>
      <c r="F946" s="9"/>
      <c r="G946" s="52"/>
      <c r="H946" s="9"/>
      <c r="I946" s="9"/>
      <c r="J946" s="52"/>
      <c r="K946" s="9"/>
      <c r="L946" s="9"/>
      <c r="M946" s="52"/>
      <c r="N946" s="9"/>
      <c r="O946" s="9"/>
      <c r="P946" s="52"/>
      <c r="Q946" s="9"/>
      <c r="R946" s="9"/>
      <c r="S946" s="52"/>
      <c r="T946" s="9"/>
      <c r="U946" s="9"/>
      <c r="V946" s="52"/>
      <c r="W946" s="9"/>
      <c r="X946" s="9"/>
      <c r="Y946" s="52"/>
      <c r="Z946" s="9"/>
      <c r="AA946" s="9"/>
      <c r="AB946" s="52"/>
      <c r="AC946" s="9"/>
      <c r="AD946" s="9"/>
      <c r="AE946" s="52"/>
      <c r="AF946" s="9"/>
      <c r="AG946" s="9"/>
      <c r="AH946" s="52"/>
      <c r="AI946" s="9"/>
      <c r="AJ946" s="9"/>
      <c r="AK946" s="52"/>
      <c r="AL946" s="9"/>
      <c r="AM946" s="9"/>
      <c r="AN946" s="52"/>
    </row>
    <row r="947" spans="1:40" ht="12.75" x14ac:dyDescent="0.35">
      <c r="A947" s="9"/>
      <c r="B947" s="9"/>
      <c r="C947" s="9"/>
      <c r="D947" s="9"/>
      <c r="E947" s="9"/>
      <c r="F947" s="9"/>
      <c r="G947" s="52"/>
      <c r="H947" s="9"/>
      <c r="I947" s="9"/>
      <c r="J947" s="52"/>
      <c r="K947" s="9"/>
      <c r="L947" s="9"/>
      <c r="M947" s="52"/>
      <c r="N947" s="9"/>
      <c r="O947" s="9"/>
      <c r="P947" s="52"/>
      <c r="Q947" s="9"/>
      <c r="R947" s="9"/>
      <c r="S947" s="52"/>
      <c r="T947" s="9"/>
      <c r="U947" s="9"/>
      <c r="V947" s="52"/>
      <c r="W947" s="9"/>
      <c r="X947" s="9"/>
      <c r="Y947" s="52"/>
      <c r="Z947" s="9"/>
      <c r="AA947" s="9"/>
      <c r="AB947" s="52"/>
      <c r="AC947" s="9"/>
      <c r="AD947" s="9"/>
      <c r="AE947" s="52"/>
      <c r="AF947" s="9"/>
      <c r="AG947" s="9"/>
      <c r="AH947" s="52"/>
      <c r="AI947" s="9"/>
      <c r="AJ947" s="9"/>
      <c r="AK947" s="52"/>
      <c r="AL947" s="9"/>
      <c r="AM947" s="9"/>
      <c r="AN947" s="52"/>
    </row>
    <row r="948" spans="1:40" ht="12.75" x14ac:dyDescent="0.35">
      <c r="A948" s="9"/>
      <c r="B948" s="9"/>
      <c r="C948" s="9"/>
      <c r="D948" s="9"/>
      <c r="E948" s="9"/>
      <c r="F948" s="9"/>
      <c r="G948" s="52"/>
      <c r="H948" s="9"/>
      <c r="I948" s="9"/>
      <c r="J948" s="52"/>
      <c r="K948" s="9"/>
      <c r="L948" s="9"/>
      <c r="M948" s="52"/>
      <c r="N948" s="9"/>
      <c r="O948" s="9"/>
      <c r="P948" s="52"/>
      <c r="Q948" s="9"/>
      <c r="R948" s="9"/>
      <c r="S948" s="52"/>
      <c r="T948" s="9"/>
      <c r="U948" s="9"/>
      <c r="V948" s="52"/>
      <c r="W948" s="9"/>
      <c r="X948" s="9"/>
      <c r="Y948" s="52"/>
      <c r="Z948" s="9"/>
      <c r="AA948" s="9"/>
      <c r="AB948" s="52"/>
      <c r="AC948" s="9"/>
      <c r="AD948" s="9"/>
      <c r="AE948" s="52"/>
      <c r="AF948" s="9"/>
      <c r="AG948" s="9"/>
      <c r="AH948" s="52"/>
      <c r="AI948" s="9"/>
      <c r="AJ948" s="9"/>
      <c r="AK948" s="52"/>
      <c r="AL948" s="9"/>
      <c r="AM948" s="9"/>
      <c r="AN948" s="52"/>
    </row>
    <row r="949" spans="1:40" ht="12.75" x14ac:dyDescent="0.35">
      <c r="A949" s="9"/>
      <c r="B949" s="9"/>
      <c r="C949" s="9"/>
      <c r="D949" s="9"/>
      <c r="E949" s="9"/>
      <c r="F949" s="9"/>
      <c r="G949" s="52"/>
      <c r="H949" s="9"/>
      <c r="I949" s="9"/>
      <c r="J949" s="52"/>
      <c r="K949" s="9"/>
      <c r="L949" s="9"/>
      <c r="M949" s="52"/>
      <c r="N949" s="9"/>
      <c r="O949" s="9"/>
      <c r="P949" s="52"/>
      <c r="Q949" s="9"/>
      <c r="R949" s="9"/>
      <c r="S949" s="52"/>
      <c r="T949" s="9"/>
      <c r="U949" s="9"/>
      <c r="V949" s="52"/>
      <c r="W949" s="9"/>
      <c r="X949" s="9"/>
      <c r="Y949" s="52"/>
      <c r="Z949" s="9"/>
      <c r="AA949" s="9"/>
      <c r="AB949" s="52"/>
      <c r="AC949" s="9"/>
      <c r="AD949" s="9"/>
      <c r="AE949" s="52"/>
      <c r="AF949" s="9"/>
      <c r="AG949" s="9"/>
      <c r="AH949" s="52"/>
      <c r="AI949" s="9"/>
      <c r="AJ949" s="9"/>
      <c r="AK949" s="52"/>
      <c r="AL949" s="9"/>
      <c r="AM949" s="9"/>
      <c r="AN949" s="52"/>
    </row>
    <row r="950" spans="1:40" ht="12.75" x14ac:dyDescent="0.35">
      <c r="A950" s="9"/>
      <c r="B950" s="9"/>
      <c r="C950" s="9"/>
      <c r="D950" s="9"/>
      <c r="E950" s="9"/>
      <c r="F950" s="9"/>
      <c r="G950" s="52"/>
      <c r="H950" s="9"/>
      <c r="I950" s="9"/>
      <c r="J950" s="52"/>
      <c r="K950" s="9"/>
      <c r="L950" s="9"/>
      <c r="M950" s="52"/>
      <c r="N950" s="9"/>
      <c r="O950" s="9"/>
      <c r="P950" s="52"/>
      <c r="Q950" s="9"/>
      <c r="R950" s="9"/>
      <c r="S950" s="52"/>
      <c r="T950" s="9"/>
      <c r="U950" s="9"/>
      <c r="V950" s="52"/>
      <c r="W950" s="9"/>
      <c r="X950" s="9"/>
      <c r="Y950" s="52"/>
      <c r="Z950" s="9"/>
      <c r="AA950" s="9"/>
      <c r="AB950" s="52"/>
      <c r="AC950" s="9"/>
      <c r="AD950" s="9"/>
      <c r="AE950" s="52"/>
      <c r="AF950" s="9"/>
      <c r="AG950" s="9"/>
      <c r="AH950" s="52"/>
      <c r="AI950" s="9"/>
      <c r="AJ950" s="9"/>
      <c r="AK950" s="52"/>
      <c r="AL950" s="9"/>
      <c r="AM950" s="9"/>
      <c r="AN950" s="52"/>
    </row>
    <row r="951" spans="1:40" ht="12.75" x14ac:dyDescent="0.35">
      <c r="A951" s="9"/>
      <c r="B951" s="9"/>
      <c r="C951" s="9"/>
      <c r="D951" s="9"/>
      <c r="E951" s="9"/>
      <c r="F951" s="9"/>
      <c r="G951" s="52"/>
      <c r="H951" s="9"/>
      <c r="I951" s="9"/>
      <c r="J951" s="52"/>
      <c r="K951" s="9"/>
      <c r="L951" s="9"/>
      <c r="M951" s="52"/>
      <c r="N951" s="9"/>
      <c r="O951" s="9"/>
      <c r="P951" s="52"/>
      <c r="Q951" s="9"/>
      <c r="R951" s="9"/>
      <c r="S951" s="52"/>
      <c r="T951" s="9"/>
      <c r="U951" s="9"/>
      <c r="V951" s="52"/>
      <c r="W951" s="9"/>
      <c r="X951" s="9"/>
      <c r="Y951" s="52"/>
      <c r="Z951" s="9"/>
      <c r="AA951" s="9"/>
      <c r="AB951" s="52"/>
      <c r="AC951" s="9"/>
      <c r="AD951" s="9"/>
      <c r="AE951" s="52"/>
      <c r="AF951" s="9"/>
      <c r="AG951" s="9"/>
      <c r="AH951" s="52"/>
      <c r="AI951" s="9"/>
      <c r="AJ951" s="9"/>
      <c r="AK951" s="52"/>
      <c r="AL951" s="9"/>
      <c r="AM951" s="9"/>
      <c r="AN951" s="52"/>
    </row>
    <row r="952" spans="1:40" ht="12.75" x14ac:dyDescent="0.35">
      <c r="A952" s="9"/>
      <c r="B952" s="9"/>
      <c r="C952" s="9"/>
      <c r="D952" s="9"/>
      <c r="E952" s="9"/>
      <c r="F952" s="9"/>
      <c r="G952" s="52"/>
      <c r="H952" s="9"/>
      <c r="I952" s="9"/>
      <c r="J952" s="52"/>
      <c r="K952" s="9"/>
      <c r="L952" s="9"/>
      <c r="M952" s="52"/>
      <c r="N952" s="9"/>
      <c r="O952" s="9"/>
      <c r="P952" s="52"/>
      <c r="Q952" s="9"/>
      <c r="R952" s="9"/>
      <c r="S952" s="52"/>
      <c r="T952" s="9"/>
      <c r="U952" s="9"/>
      <c r="V952" s="52"/>
      <c r="W952" s="9"/>
      <c r="X952" s="9"/>
      <c r="Y952" s="52"/>
      <c r="Z952" s="9"/>
      <c r="AA952" s="9"/>
      <c r="AB952" s="52"/>
      <c r="AC952" s="9"/>
      <c r="AD952" s="9"/>
      <c r="AE952" s="52"/>
      <c r="AF952" s="9"/>
      <c r="AG952" s="9"/>
      <c r="AH952" s="52"/>
      <c r="AI952" s="9"/>
      <c r="AJ952" s="9"/>
      <c r="AK952" s="52"/>
      <c r="AL952" s="9"/>
      <c r="AM952" s="9"/>
      <c r="AN952" s="52"/>
    </row>
    <row r="953" spans="1:40" ht="12.75" x14ac:dyDescent="0.35">
      <c r="A953" s="9"/>
      <c r="B953" s="9"/>
      <c r="C953" s="9"/>
      <c r="D953" s="9"/>
      <c r="E953" s="9"/>
      <c r="F953" s="9"/>
      <c r="G953" s="52"/>
      <c r="H953" s="9"/>
      <c r="I953" s="9"/>
      <c r="J953" s="52"/>
      <c r="K953" s="9"/>
      <c r="L953" s="9"/>
      <c r="M953" s="52"/>
      <c r="N953" s="9"/>
      <c r="O953" s="9"/>
      <c r="P953" s="52"/>
      <c r="Q953" s="9"/>
      <c r="R953" s="9"/>
      <c r="S953" s="52"/>
      <c r="T953" s="9"/>
      <c r="U953" s="9"/>
      <c r="V953" s="52"/>
      <c r="W953" s="9"/>
      <c r="X953" s="9"/>
      <c r="Y953" s="52"/>
      <c r="Z953" s="9"/>
      <c r="AA953" s="9"/>
      <c r="AB953" s="52"/>
      <c r="AC953" s="9"/>
      <c r="AD953" s="9"/>
      <c r="AE953" s="52"/>
      <c r="AF953" s="9"/>
      <c r="AG953" s="9"/>
      <c r="AH953" s="52"/>
      <c r="AI953" s="9"/>
      <c r="AJ953" s="9"/>
      <c r="AK953" s="52"/>
      <c r="AL953" s="9"/>
      <c r="AM953" s="9"/>
      <c r="AN953" s="52"/>
    </row>
    <row r="954" spans="1:40" ht="12.75" x14ac:dyDescent="0.35">
      <c r="A954" s="9"/>
      <c r="B954" s="9"/>
      <c r="C954" s="9"/>
      <c r="D954" s="9"/>
      <c r="E954" s="9"/>
      <c r="F954" s="9"/>
      <c r="G954" s="52"/>
      <c r="H954" s="9"/>
      <c r="I954" s="9"/>
      <c r="J954" s="52"/>
      <c r="K954" s="9"/>
      <c r="L954" s="9"/>
      <c r="M954" s="52"/>
      <c r="N954" s="9"/>
      <c r="O954" s="9"/>
      <c r="P954" s="52"/>
      <c r="Q954" s="9"/>
      <c r="R954" s="9"/>
      <c r="S954" s="52"/>
      <c r="T954" s="9"/>
      <c r="U954" s="9"/>
      <c r="V954" s="52"/>
      <c r="W954" s="9"/>
      <c r="X954" s="9"/>
      <c r="Y954" s="52"/>
      <c r="Z954" s="9"/>
      <c r="AA954" s="9"/>
      <c r="AB954" s="52"/>
      <c r="AC954" s="9"/>
      <c r="AD954" s="9"/>
      <c r="AE954" s="52"/>
      <c r="AF954" s="9"/>
      <c r="AG954" s="9"/>
      <c r="AH954" s="52"/>
      <c r="AI954" s="9"/>
      <c r="AJ954" s="9"/>
      <c r="AK954" s="52"/>
      <c r="AL954" s="9"/>
      <c r="AM954" s="9"/>
      <c r="AN954" s="52"/>
    </row>
    <row r="955" spans="1:40" ht="12.75" x14ac:dyDescent="0.35">
      <c r="A955" s="9"/>
      <c r="B955" s="9"/>
      <c r="C955" s="9"/>
      <c r="D955" s="9"/>
      <c r="E955" s="9"/>
      <c r="F955" s="9"/>
      <c r="G955" s="52"/>
      <c r="H955" s="9"/>
      <c r="I955" s="9"/>
      <c r="J955" s="52"/>
      <c r="K955" s="9"/>
      <c r="L955" s="9"/>
      <c r="M955" s="52"/>
      <c r="N955" s="9"/>
      <c r="O955" s="9"/>
      <c r="P955" s="52"/>
      <c r="Q955" s="9"/>
      <c r="R955" s="9"/>
      <c r="S955" s="52"/>
      <c r="T955" s="9"/>
      <c r="U955" s="9"/>
      <c r="V955" s="52"/>
      <c r="W955" s="9"/>
      <c r="X955" s="9"/>
      <c r="Y955" s="52"/>
      <c r="Z955" s="9"/>
      <c r="AA955" s="9"/>
      <c r="AB955" s="52"/>
      <c r="AC955" s="9"/>
      <c r="AD955" s="9"/>
      <c r="AE955" s="52"/>
      <c r="AF955" s="9"/>
      <c r="AG955" s="9"/>
      <c r="AH955" s="52"/>
      <c r="AI955" s="9"/>
      <c r="AJ955" s="9"/>
      <c r="AK955" s="52"/>
      <c r="AL955" s="9"/>
      <c r="AM955" s="9"/>
      <c r="AN955" s="52"/>
    </row>
    <row r="956" spans="1:40" ht="12.75" x14ac:dyDescent="0.35">
      <c r="A956" s="9"/>
      <c r="B956" s="9"/>
      <c r="C956" s="9"/>
      <c r="D956" s="9"/>
      <c r="E956" s="9"/>
      <c r="F956" s="9"/>
      <c r="G956" s="52"/>
      <c r="H956" s="9"/>
      <c r="I956" s="9"/>
      <c r="J956" s="52"/>
      <c r="K956" s="9"/>
      <c r="L956" s="9"/>
      <c r="M956" s="52"/>
      <c r="N956" s="9"/>
      <c r="O956" s="9"/>
      <c r="P956" s="52"/>
      <c r="Q956" s="9"/>
      <c r="R956" s="9"/>
      <c r="S956" s="52"/>
      <c r="T956" s="9"/>
      <c r="U956" s="9"/>
      <c r="V956" s="52"/>
      <c r="W956" s="9"/>
      <c r="X956" s="9"/>
      <c r="Y956" s="52"/>
      <c r="Z956" s="9"/>
      <c r="AA956" s="9"/>
      <c r="AB956" s="52"/>
      <c r="AC956" s="9"/>
      <c r="AD956" s="9"/>
      <c r="AE956" s="52"/>
      <c r="AF956" s="9"/>
      <c r="AG956" s="9"/>
      <c r="AH956" s="52"/>
      <c r="AI956" s="9"/>
      <c r="AJ956" s="9"/>
      <c r="AK956" s="52"/>
      <c r="AL956" s="9"/>
      <c r="AM956" s="9"/>
      <c r="AN956" s="52"/>
    </row>
    <row r="957" spans="1:40" ht="12.75" x14ac:dyDescent="0.35">
      <c r="A957" s="9"/>
      <c r="B957" s="9"/>
      <c r="C957" s="9"/>
      <c r="D957" s="9"/>
      <c r="E957" s="9"/>
      <c r="F957" s="9"/>
      <c r="G957" s="52"/>
      <c r="H957" s="9"/>
      <c r="I957" s="9"/>
      <c r="J957" s="52"/>
      <c r="K957" s="9"/>
      <c r="L957" s="9"/>
      <c r="M957" s="52"/>
      <c r="N957" s="9"/>
      <c r="O957" s="9"/>
      <c r="P957" s="52"/>
      <c r="Q957" s="9"/>
      <c r="R957" s="9"/>
      <c r="S957" s="52"/>
      <c r="T957" s="9"/>
      <c r="U957" s="9"/>
      <c r="V957" s="52"/>
      <c r="W957" s="9"/>
      <c r="X957" s="9"/>
      <c r="Y957" s="52"/>
      <c r="Z957" s="9"/>
      <c r="AA957" s="9"/>
      <c r="AB957" s="52"/>
      <c r="AC957" s="9"/>
      <c r="AD957" s="9"/>
      <c r="AE957" s="52"/>
      <c r="AF957" s="9"/>
      <c r="AG957" s="9"/>
      <c r="AH957" s="52"/>
      <c r="AI957" s="9"/>
      <c r="AJ957" s="9"/>
      <c r="AK957" s="52"/>
      <c r="AL957" s="9"/>
      <c r="AM957" s="9"/>
      <c r="AN957" s="52"/>
    </row>
    <row r="958" spans="1:40" ht="12.75" x14ac:dyDescent="0.35">
      <c r="A958" s="9"/>
      <c r="B958" s="9"/>
      <c r="C958" s="9"/>
      <c r="D958" s="9"/>
      <c r="E958" s="9"/>
      <c r="F958" s="9"/>
      <c r="G958" s="52"/>
      <c r="H958" s="9"/>
      <c r="I958" s="9"/>
      <c r="J958" s="52"/>
      <c r="K958" s="9"/>
      <c r="L958" s="9"/>
      <c r="M958" s="52"/>
      <c r="N958" s="9"/>
      <c r="O958" s="9"/>
      <c r="P958" s="52"/>
      <c r="Q958" s="9"/>
      <c r="R958" s="9"/>
      <c r="S958" s="52"/>
      <c r="T958" s="9"/>
      <c r="U958" s="9"/>
      <c r="V958" s="52"/>
      <c r="W958" s="9"/>
      <c r="X958" s="9"/>
      <c r="Y958" s="52"/>
      <c r="Z958" s="9"/>
      <c r="AA958" s="9"/>
      <c r="AB958" s="52"/>
      <c r="AC958" s="9"/>
      <c r="AD958" s="9"/>
      <c r="AE958" s="52"/>
      <c r="AF958" s="9"/>
      <c r="AG958" s="9"/>
      <c r="AH958" s="52"/>
      <c r="AI958" s="9"/>
      <c r="AJ958" s="9"/>
      <c r="AK958" s="52"/>
      <c r="AL958" s="9"/>
      <c r="AM958" s="9"/>
      <c r="AN958" s="52"/>
    </row>
    <row r="959" spans="1:40" ht="12.75" x14ac:dyDescent="0.35">
      <c r="A959" s="9"/>
      <c r="B959" s="9"/>
      <c r="C959" s="9"/>
      <c r="D959" s="9"/>
      <c r="E959" s="9"/>
      <c r="F959" s="9"/>
      <c r="G959" s="52"/>
      <c r="H959" s="9"/>
      <c r="I959" s="9"/>
      <c r="J959" s="52"/>
      <c r="K959" s="9"/>
      <c r="L959" s="9"/>
      <c r="M959" s="52"/>
      <c r="N959" s="9"/>
      <c r="O959" s="9"/>
      <c r="P959" s="52"/>
      <c r="Q959" s="9"/>
      <c r="R959" s="9"/>
      <c r="S959" s="52"/>
      <c r="T959" s="9"/>
      <c r="U959" s="9"/>
      <c r="V959" s="52"/>
      <c r="W959" s="9"/>
      <c r="X959" s="9"/>
      <c r="Y959" s="52"/>
      <c r="Z959" s="9"/>
      <c r="AA959" s="9"/>
      <c r="AB959" s="52"/>
      <c r="AC959" s="9"/>
      <c r="AD959" s="9"/>
      <c r="AE959" s="52"/>
      <c r="AF959" s="9"/>
      <c r="AG959" s="9"/>
      <c r="AH959" s="52"/>
      <c r="AI959" s="9"/>
      <c r="AJ959" s="9"/>
      <c r="AK959" s="52"/>
      <c r="AL959" s="9"/>
      <c r="AM959" s="9"/>
      <c r="AN959" s="52"/>
    </row>
    <row r="960" spans="1:40" ht="12.75" x14ac:dyDescent="0.35">
      <c r="A960" s="9"/>
      <c r="B960" s="9"/>
      <c r="C960" s="9"/>
      <c r="D960" s="9"/>
      <c r="E960" s="9"/>
      <c r="F960" s="9"/>
      <c r="G960" s="52"/>
      <c r="H960" s="9"/>
      <c r="I960" s="9"/>
      <c r="J960" s="52"/>
      <c r="K960" s="9"/>
      <c r="L960" s="9"/>
      <c r="M960" s="52"/>
      <c r="N960" s="9"/>
      <c r="O960" s="9"/>
      <c r="P960" s="52"/>
      <c r="Q960" s="9"/>
      <c r="R960" s="9"/>
      <c r="S960" s="52"/>
      <c r="T960" s="9"/>
      <c r="U960" s="9"/>
      <c r="V960" s="52"/>
      <c r="W960" s="9"/>
      <c r="X960" s="9"/>
      <c r="Y960" s="52"/>
      <c r="Z960" s="9"/>
      <c r="AA960" s="9"/>
      <c r="AB960" s="52"/>
      <c r="AC960" s="9"/>
      <c r="AD960" s="9"/>
      <c r="AE960" s="52"/>
      <c r="AF960" s="9"/>
      <c r="AG960" s="9"/>
      <c r="AH960" s="52"/>
      <c r="AI960" s="9"/>
      <c r="AJ960" s="9"/>
      <c r="AK960" s="52"/>
      <c r="AL960" s="9"/>
      <c r="AM960" s="9"/>
      <c r="AN960" s="52"/>
    </row>
    <row r="961" spans="1:40" ht="12.75" x14ac:dyDescent="0.35">
      <c r="A961" s="9"/>
      <c r="B961" s="9"/>
      <c r="C961" s="9"/>
      <c r="D961" s="9"/>
      <c r="E961" s="9"/>
      <c r="F961" s="9"/>
      <c r="G961" s="52"/>
      <c r="H961" s="9"/>
      <c r="I961" s="9"/>
      <c r="J961" s="52"/>
      <c r="K961" s="9"/>
      <c r="L961" s="9"/>
      <c r="M961" s="52"/>
      <c r="N961" s="9"/>
      <c r="O961" s="9"/>
      <c r="P961" s="52"/>
      <c r="Q961" s="9"/>
      <c r="R961" s="9"/>
      <c r="S961" s="52"/>
      <c r="T961" s="9"/>
      <c r="U961" s="9"/>
      <c r="V961" s="52"/>
      <c r="W961" s="9"/>
      <c r="X961" s="9"/>
      <c r="Y961" s="52"/>
      <c r="Z961" s="9"/>
      <c r="AA961" s="9"/>
      <c r="AB961" s="52"/>
      <c r="AC961" s="9"/>
      <c r="AD961" s="9"/>
      <c r="AE961" s="52"/>
      <c r="AF961" s="9"/>
      <c r="AG961" s="9"/>
      <c r="AH961" s="52"/>
      <c r="AI961" s="9"/>
      <c r="AJ961" s="9"/>
      <c r="AK961" s="52"/>
      <c r="AL961" s="9"/>
      <c r="AM961" s="9"/>
      <c r="AN961" s="52"/>
    </row>
    <row r="962" spans="1:40" ht="12.75" x14ac:dyDescent="0.35">
      <c r="A962" s="9"/>
      <c r="B962" s="9"/>
      <c r="C962" s="9"/>
      <c r="D962" s="9"/>
      <c r="E962" s="9"/>
      <c r="F962" s="9"/>
      <c r="G962" s="52"/>
      <c r="H962" s="9"/>
      <c r="I962" s="9"/>
      <c r="J962" s="52"/>
      <c r="K962" s="9"/>
      <c r="L962" s="9"/>
      <c r="M962" s="52"/>
      <c r="N962" s="9"/>
      <c r="O962" s="9"/>
      <c r="P962" s="52"/>
      <c r="Q962" s="9"/>
      <c r="R962" s="9"/>
      <c r="S962" s="52"/>
      <c r="T962" s="9"/>
      <c r="U962" s="9"/>
      <c r="V962" s="52"/>
      <c r="W962" s="9"/>
      <c r="X962" s="9"/>
      <c r="Y962" s="52"/>
      <c r="Z962" s="9"/>
      <c r="AA962" s="9"/>
      <c r="AB962" s="52"/>
      <c r="AC962" s="9"/>
      <c r="AD962" s="9"/>
      <c r="AE962" s="52"/>
      <c r="AF962" s="9"/>
      <c r="AG962" s="9"/>
      <c r="AH962" s="52"/>
      <c r="AI962" s="9"/>
      <c r="AJ962" s="9"/>
      <c r="AK962" s="52"/>
      <c r="AL962" s="9"/>
      <c r="AM962" s="9"/>
      <c r="AN962" s="52"/>
    </row>
    <row r="963" spans="1:40" ht="12.75" x14ac:dyDescent="0.35">
      <c r="A963" s="9"/>
      <c r="B963" s="9"/>
      <c r="C963" s="9"/>
      <c r="D963" s="9"/>
      <c r="E963" s="9"/>
      <c r="F963" s="9"/>
      <c r="G963" s="52"/>
      <c r="H963" s="9"/>
      <c r="I963" s="9"/>
      <c r="J963" s="52"/>
      <c r="K963" s="9"/>
      <c r="L963" s="9"/>
      <c r="M963" s="52"/>
      <c r="N963" s="9"/>
      <c r="O963" s="9"/>
      <c r="P963" s="52"/>
      <c r="Q963" s="9"/>
      <c r="R963" s="9"/>
      <c r="S963" s="52"/>
      <c r="T963" s="9"/>
      <c r="U963" s="9"/>
      <c r="V963" s="52"/>
      <c r="W963" s="9"/>
      <c r="X963" s="9"/>
      <c r="Y963" s="52"/>
      <c r="Z963" s="9"/>
      <c r="AA963" s="9"/>
      <c r="AB963" s="52"/>
      <c r="AC963" s="9"/>
      <c r="AD963" s="9"/>
      <c r="AE963" s="52"/>
      <c r="AF963" s="9"/>
      <c r="AG963" s="9"/>
      <c r="AH963" s="52"/>
      <c r="AI963" s="9"/>
      <c r="AJ963" s="9"/>
      <c r="AK963" s="52"/>
      <c r="AL963" s="9"/>
      <c r="AM963" s="9"/>
      <c r="AN963" s="52"/>
    </row>
    <row r="964" spans="1:40" ht="12.75" x14ac:dyDescent="0.35">
      <c r="A964" s="9"/>
      <c r="B964" s="9"/>
      <c r="C964" s="9"/>
      <c r="D964" s="9"/>
      <c r="E964" s="9"/>
      <c r="F964" s="9"/>
      <c r="G964" s="52"/>
      <c r="H964" s="9"/>
      <c r="I964" s="9"/>
      <c r="J964" s="52"/>
      <c r="K964" s="9"/>
      <c r="L964" s="9"/>
      <c r="M964" s="52"/>
      <c r="N964" s="9"/>
      <c r="O964" s="9"/>
      <c r="P964" s="52"/>
      <c r="Q964" s="9"/>
      <c r="R964" s="9"/>
      <c r="S964" s="52"/>
      <c r="T964" s="9"/>
      <c r="U964" s="9"/>
      <c r="V964" s="52"/>
      <c r="W964" s="9"/>
      <c r="X964" s="9"/>
      <c r="Y964" s="52"/>
      <c r="Z964" s="9"/>
      <c r="AA964" s="9"/>
      <c r="AB964" s="52"/>
      <c r="AC964" s="9"/>
      <c r="AD964" s="9"/>
      <c r="AE964" s="52"/>
      <c r="AF964" s="9"/>
      <c r="AG964" s="9"/>
      <c r="AH964" s="52"/>
      <c r="AI964" s="9"/>
      <c r="AJ964" s="9"/>
      <c r="AK964" s="52"/>
      <c r="AL964" s="9"/>
      <c r="AM964" s="9"/>
      <c r="AN964" s="52"/>
    </row>
    <row r="965" spans="1:40" ht="12.75" x14ac:dyDescent="0.35">
      <c r="A965" s="9"/>
      <c r="B965" s="9"/>
      <c r="C965" s="9"/>
      <c r="D965" s="9"/>
      <c r="E965" s="9"/>
      <c r="F965" s="9"/>
      <c r="G965" s="52"/>
      <c r="H965" s="9"/>
      <c r="I965" s="9"/>
      <c r="J965" s="52"/>
      <c r="K965" s="9"/>
      <c r="L965" s="9"/>
      <c r="M965" s="52"/>
      <c r="N965" s="9"/>
      <c r="O965" s="9"/>
      <c r="P965" s="52"/>
      <c r="Q965" s="9"/>
      <c r="R965" s="9"/>
      <c r="S965" s="52"/>
      <c r="T965" s="9"/>
      <c r="U965" s="9"/>
      <c r="V965" s="52"/>
      <c r="W965" s="9"/>
      <c r="X965" s="9"/>
      <c r="Y965" s="52"/>
      <c r="Z965" s="9"/>
      <c r="AA965" s="9"/>
      <c r="AB965" s="52"/>
      <c r="AC965" s="9"/>
      <c r="AD965" s="9"/>
      <c r="AE965" s="52"/>
      <c r="AF965" s="9"/>
      <c r="AG965" s="9"/>
      <c r="AH965" s="52"/>
      <c r="AI965" s="9"/>
      <c r="AJ965" s="9"/>
      <c r="AK965" s="52"/>
      <c r="AL965" s="9"/>
      <c r="AM965" s="9"/>
      <c r="AN965" s="52"/>
    </row>
    <row r="966" spans="1:40" ht="12.75" x14ac:dyDescent="0.35">
      <c r="A966" s="9"/>
      <c r="B966" s="9"/>
      <c r="C966" s="9"/>
      <c r="D966" s="9"/>
      <c r="E966" s="9"/>
      <c r="F966" s="9"/>
      <c r="G966" s="52"/>
      <c r="H966" s="9"/>
      <c r="I966" s="9"/>
      <c r="J966" s="52"/>
      <c r="K966" s="9"/>
      <c r="L966" s="9"/>
      <c r="M966" s="52"/>
      <c r="N966" s="9"/>
      <c r="O966" s="9"/>
      <c r="P966" s="52"/>
      <c r="Q966" s="9"/>
      <c r="R966" s="9"/>
      <c r="S966" s="52"/>
      <c r="T966" s="9"/>
      <c r="U966" s="9"/>
      <c r="V966" s="52"/>
      <c r="W966" s="9"/>
      <c r="X966" s="9"/>
      <c r="Y966" s="52"/>
      <c r="Z966" s="9"/>
      <c r="AA966" s="9"/>
      <c r="AB966" s="52"/>
      <c r="AC966" s="9"/>
      <c r="AD966" s="9"/>
      <c r="AE966" s="52"/>
      <c r="AF966" s="9"/>
      <c r="AG966" s="9"/>
      <c r="AH966" s="52"/>
      <c r="AI966" s="9"/>
      <c r="AJ966" s="9"/>
      <c r="AK966" s="52"/>
      <c r="AL966" s="9"/>
      <c r="AM966" s="9"/>
      <c r="AN966" s="52"/>
    </row>
    <row r="967" spans="1:40" ht="12.75" x14ac:dyDescent="0.35">
      <c r="A967" s="9"/>
      <c r="B967" s="9"/>
      <c r="C967" s="9"/>
      <c r="D967" s="9"/>
      <c r="E967" s="9"/>
      <c r="F967" s="9"/>
      <c r="G967" s="52"/>
      <c r="H967" s="9"/>
      <c r="I967" s="9"/>
      <c r="J967" s="52"/>
      <c r="K967" s="9"/>
      <c r="L967" s="9"/>
      <c r="M967" s="52"/>
      <c r="N967" s="9"/>
      <c r="O967" s="9"/>
      <c r="P967" s="52"/>
      <c r="Q967" s="9"/>
      <c r="R967" s="9"/>
      <c r="S967" s="52"/>
      <c r="T967" s="9"/>
      <c r="U967" s="9"/>
      <c r="V967" s="52"/>
      <c r="W967" s="9"/>
      <c r="X967" s="9"/>
      <c r="Y967" s="52"/>
      <c r="Z967" s="9"/>
      <c r="AA967" s="9"/>
      <c r="AB967" s="52"/>
      <c r="AC967" s="9"/>
      <c r="AD967" s="9"/>
      <c r="AE967" s="52"/>
      <c r="AF967" s="9"/>
      <c r="AG967" s="9"/>
      <c r="AH967" s="52"/>
      <c r="AI967" s="9"/>
      <c r="AJ967" s="9"/>
      <c r="AK967" s="52"/>
      <c r="AL967" s="9"/>
      <c r="AM967" s="9"/>
      <c r="AN967" s="52"/>
    </row>
    <row r="968" spans="1:40" ht="12.75" x14ac:dyDescent="0.35">
      <c r="A968" s="9"/>
      <c r="B968" s="9"/>
      <c r="C968" s="9"/>
      <c r="D968" s="9"/>
      <c r="E968" s="9"/>
      <c r="F968" s="9"/>
      <c r="G968" s="52"/>
      <c r="H968" s="9"/>
      <c r="I968" s="9"/>
      <c r="J968" s="52"/>
      <c r="K968" s="9"/>
      <c r="L968" s="9"/>
      <c r="M968" s="52"/>
      <c r="N968" s="9"/>
      <c r="O968" s="9"/>
      <c r="P968" s="52"/>
      <c r="Q968" s="9"/>
      <c r="R968" s="9"/>
      <c r="S968" s="52"/>
      <c r="T968" s="9"/>
      <c r="U968" s="9"/>
      <c r="V968" s="52"/>
      <c r="W968" s="9"/>
      <c r="X968" s="9"/>
      <c r="Y968" s="52"/>
      <c r="Z968" s="9"/>
      <c r="AA968" s="9"/>
      <c r="AB968" s="52"/>
      <c r="AC968" s="9"/>
      <c r="AD968" s="9"/>
      <c r="AE968" s="52"/>
      <c r="AF968" s="9"/>
      <c r="AG968" s="9"/>
      <c r="AH968" s="52"/>
      <c r="AI968" s="9"/>
      <c r="AJ968" s="9"/>
      <c r="AK968" s="52"/>
      <c r="AL968" s="9"/>
      <c r="AM968" s="9"/>
      <c r="AN968" s="52"/>
    </row>
    <row r="969" spans="1:40" ht="12.75" x14ac:dyDescent="0.35">
      <c r="A969" s="9"/>
      <c r="B969" s="9"/>
      <c r="C969" s="9"/>
      <c r="D969" s="9"/>
      <c r="E969" s="9"/>
      <c r="F969" s="9"/>
      <c r="G969" s="52"/>
      <c r="H969" s="9"/>
      <c r="I969" s="9"/>
      <c r="J969" s="52"/>
      <c r="K969" s="9"/>
      <c r="L969" s="9"/>
      <c r="M969" s="52"/>
      <c r="N969" s="9"/>
      <c r="O969" s="9"/>
      <c r="P969" s="52"/>
      <c r="Q969" s="9"/>
      <c r="R969" s="9"/>
      <c r="S969" s="52"/>
      <c r="T969" s="9"/>
      <c r="U969" s="9"/>
      <c r="V969" s="52"/>
      <c r="W969" s="9"/>
      <c r="X969" s="9"/>
      <c r="Y969" s="52"/>
      <c r="Z969" s="9"/>
      <c r="AA969" s="9"/>
      <c r="AB969" s="52"/>
      <c r="AC969" s="9"/>
      <c r="AD969" s="9"/>
      <c r="AE969" s="52"/>
      <c r="AF969" s="9"/>
      <c r="AG969" s="9"/>
      <c r="AH969" s="52"/>
      <c r="AI969" s="9"/>
      <c r="AJ969" s="9"/>
      <c r="AK969" s="52"/>
      <c r="AL969" s="9"/>
      <c r="AM969" s="9"/>
      <c r="AN969" s="52"/>
    </row>
    <row r="970" spans="1:40" ht="12.75" x14ac:dyDescent="0.35">
      <c r="A970" s="9"/>
      <c r="B970" s="9"/>
      <c r="C970" s="9"/>
      <c r="D970" s="9"/>
      <c r="E970" s="9"/>
      <c r="F970" s="9"/>
      <c r="G970" s="52"/>
      <c r="H970" s="9"/>
      <c r="I970" s="9"/>
      <c r="J970" s="52"/>
      <c r="K970" s="9"/>
      <c r="L970" s="9"/>
      <c r="M970" s="52"/>
      <c r="N970" s="9"/>
      <c r="O970" s="9"/>
      <c r="P970" s="52"/>
      <c r="Q970" s="9"/>
      <c r="R970" s="9"/>
      <c r="S970" s="52"/>
      <c r="T970" s="9"/>
      <c r="U970" s="9"/>
      <c r="V970" s="52"/>
      <c r="W970" s="9"/>
      <c r="X970" s="9"/>
      <c r="Y970" s="52"/>
      <c r="Z970" s="9"/>
      <c r="AA970" s="9"/>
      <c r="AB970" s="52"/>
      <c r="AC970" s="9"/>
      <c r="AD970" s="9"/>
      <c r="AE970" s="52"/>
      <c r="AF970" s="9"/>
      <c r="AG970" s="9"/>
      <c r="AH970" s="52"/>
      <c r="AI970" s="9"/>
      <c r="AJ970" s="9"/>
      <c r="AK970" s="52"/>
      <c r="AL970" s="9"/>
      <c r="AM970" s="9"/>
      <c r="AN970" s="52"/>
    </row>
    <row r="971" spans="1:40" ht="12.75" x14ac:dyDescent="0.35">
      <c r="A971" s="9"/>
      <c r="B971" s="9"/>
      <c r="C971" s="9"/>
      <c r="D971" s="9"/>
      <c r="E971" s="9"/>
      <c r="F971" s="9"/>
      <c r="G971" s="52"/>
      <c r="H971" s="9"/>
      <c r="I971" s="9"/>
      <c r="J971" s="52"/>
      <c r="K971" s="9"/>
      <c r="L971" s="9"/>
      <c r="M971" s="52"/>
      <c r="N971" s="9"/>
      <c r="O971" s="9"/>
      <c r="P971" s="52"/>
      <c r="Q971" s="9"/>
      <c r="R971" s="9"/>
      <c r="S971" s="52"/>
      <c r="T971" s="9"/>
      <c r="U971" s="9"/>
      <c r="V971" s="52"/>
      <c r="W971" s="9"/>
      <c r="X971" s="9"/>
      <c r="Y971" s="52"/>
      <c r="Z971" s="9"/>
      <c r="AA971" s="9"/>
      <c r="AB971" s="52"/>
      <c r="AC971" s="9"/>
      <c r="AD971" s="9"/>
      <c r="AE971" s="52"/>
      <c r="AF971" s="9"/>
      <c r="AG971" s="9"/>
      <c r="AH971" s="52"/>
      <c r="AI971" s="9"/>
      <c r="AJ971" s="9"/>
      <c r="AK971" s="52"/>
      <c r="AL971" s="9"/>
      <c r="AM971" s="9"/>
      <c r="AN971" s="52"/>
    </row>
    <row r="972" spans="1:40" ht="12.75" x14ac:dyDescent="0.35">
      <c r="A972" s="9"/>
      <c r="B972" s="9"/>
      <c r="C972" s="9"/>
      <c r="D972" s="9"/>
      <c r="E972" s="9"/>
      <c r="F972" s="9"/>
      <c r="G972" s="52"/>
      <c r="H972" s="9"/>
      <c r="I972" s="9"/>
      <c r="J972" s="52"/>
      <c r="K972" s="9"/>
      <c r="L972" s="9"/>
      <c r="M972" s="52"/>
      <c r="N972" s="9"/>
      <c r="O972" s="9"/>
      <c r="P972" s="52"/>
      <c r="Q972" s="9"/>
      <c r="R972" s="9"/>
      <c r="S972" s="52"/>
      <c r="T972" s="9"/>
      <c r="U972" s="9"/>
      <c r="V972" s="52"/>
      <c r="W972" s="9"/>
      <c r="X972" s="9"/>
      <c r="Y972" s="52"/>
      <c r="Z972" s="9"/>
      <c r="AA972" s="9"/>
      <c r="AB972" s="52"/>
      <c r="AC972" s="9"/>
      <c r="AD972" s="9"/>
      <c r="AE972" s="52"/>
      <c r="AF972" s="9"/>
      <c r="AG972" s="9"/>
      <c r="AH972" s="52"/>
      <c r="AI972" s="9"/>
      <c r="AJ972" s="9"/>
      <c r="AK972" s="52"/>
      <c r="AL972" s="9"/>
      <c r="AM972" s="9"/>
      <c r="AN972" s="52"/>
    </row>
    <row r="973" spans="1:40" ht="12.75" x14ac:dyDescent="0.35">
      <c r="A973" s="9"/>
      <c r="B973" s="9"/>
      <c r="C973" s="9"/>
      <c r="D973" s="9"/>
      <c r="E973" s="9"/>
      <c r="F973" s="9"/>
      <c r="G973" s="52"/>
      <c r="H973" s="9"/>
      <c r="I973" s="9"/>
      <c r="J973" s="52"/>
      <c r="K973" s="9"/>
      <c r="L973" s="9"/>
      <c r="M973" s="52"/>
      <c r="N973" s="9"/>
      <c r="O973" s="9"/>
      <c r="P973" s="52"/>
      <c r="Q973" s="9"/>
      <c r="R973" s="9"/>
      <c r="S973" s="52"/>
      <c r="T973" s="9"/>
      <c r="U973" s="9"/>
      <c r="V973" s="52"/>
      <c r="W973" s="9"/>
      <c r="X973" s="9"/>
      <c r="Y973" s="52"/>
      <c r="Z973" s="9"/>
      <c r="AA973" s="9"/>
      <c r="AB973" s="52"/>
      <c r="AC973" s="9"/>
      <c r="AD973" s="9"/>
      <c r="AE973" s="52"/>
      <c r="AF973" s="9"/>
      <c r="AG973" s="9"/>
      <c r="AH973" s="52"/>
      <c r="AI973" s="9"/>
      <c r="AJ973" s="9"/>
      <c r="AK973" s="52"/>
      <c r="AL973" s="9"/>
      <c r="AM973" s="9"/>
      <c r="AN973" s="52"/>
    </row>
    <row r="974" spans="1:40" ht="12.75" x14ac:dyDescent="0.35">
      <c r="A974" s="9"/>
      <c r="B974" s="9"/>
      <c r="C974" s="9"/>
      <c r="D974" s="9"/>
      <c r="E974" s="9"/>
      <c r="F974" s="9"/>
      <c r="G974" s="52"/>
      <c r="H974" s="9"/>
      <c r="I974" s="9"/>
      <c r="J974" s="52"/>
      <c r="K974" s="9"/>
      <c r="L974" s="9"/>
      <c r="M974" s="52"/>
      <c r="N974" s="9"/>
      <c r="O974" s="9"/>
      <c r="P974" s="52"/>
      <c r="Q974" s="9"/>
      <c r="R974" s="9"/>
      <c r="S974" s="52"/>
      <c r="T974" s="9"/>
      <c r="U974" s="9"/>
      <c r="V974" s="52"/>
      <c r="W974" s="9"/>
      <c r="X974" s="9"/>
      <c r="Y974" s="52"/>
      <c r="Z974" s="9"/>
      <c r="AA974" s="9"/>
      <c r="AB974" s="52"/>
      <c r="AC974" s="9"/>
      <c r="AD974" s="9"/>
      <c r="AE974" s="52"/>
      <c r="AF974" s="9"/>
      <c r="AG974" s="9"/>
      <c r="AH974" s="52"/>
      <c r="AI974" s="9"/>
      <c r="AJ974" s="9"/>
      <c r="AK974" s="52"/>
      <c r="AL974" s="9"/>
      <c r="AM974" s="9"/>
      <c r="AN974" s="52"/>
    </row>
    <row r="975" spans="1:40" ht="12.75" x14ac:dyDescent="0.35">
      <c r="A975" s="9"/>
      <c r="B975" s="9"/>
      <c r="C975" s="9"/>
      <c r="D975" s="9"/>
      <c r="E975" s="9"/>
      <c r="F975" s="9"/>
      <c r="G975" s="52"/>
      <c r="H975" s="9"/>
      <c r="I975" s="9"/>
      <c r="J975" s="52"/>
      <c r="K975" s="9"/>
      <c r="L975" s="9"/>
      <c r="M975" s="52"/>
      <c r="N975" s="9"/>
      <c r="O975" s="9"/>
      <c r="P975" s="52"/>
      <c r="Q975" s="9"/>
      <c r="R975" s="9"/>
      <c r="S975" s="52"/>
      <c r="T975" s="9"/>
      <c r="U975" s="9"/>
      <c r="V975" s="52"/>
      <c r="W975" s="9"/>
      <c r="X975" s="9"/>
      <c r="Y975" s="52"/>
      <c r="Z975" s="9"/>
      <c r="AA975" s="9"/>
      <c r="AB975" s="52"/>
      <c r="AC975" s="9"/>
      <c r="AD975" s="9"/>
      <c r="AE975" s="52"/>
      <c r="AF975" s="9"/>
      <c r="AG975" s="9"/>
      <c r="AH975" s="52"/>
      <c r="AI975" s="9"/>
      <c r="AJ975" s="9"/>
      <c r="AK975" s="52"/>
      <c r="AL975" s="9"/>
      <c r="AM975" s="9"/>
      <c r="AN975" s="52"/>
    </row>
    <row r="976" spans="1:40" ht="12.75" x14ac:dyDescent="0.35">
      <c r="A976" s="9"/>
      <c r="B976" s="9"/>
      <c r="C976" s="9"/>
      <c r="D976" s="9"/>
      <c r="E976" s="9"/>
      <c r="F976" s="9"/>
      <c r="G976" s="52"/>
      <c r="H976" s="9"/>
      <c r="I976" s="9"/>
      <c r="J976" s="52"/>
      <c r="K976" s="9"/>
      <c r="L976" s="9"/>
      <c r="M976" s="52"/>
      <c r="N976" s="9"/>
      <c r="O976" s="9"/>
      <c r="P976" s="52"/>
      <c r="Q976" s="9"/>
      <c r="R976" s="9"/>
      <c r="S976" s="52"/>
      <c r="T976" s="9"/>
      <c r="U976" s="9"/>
      <c r="V976" s="52"/>
      <c r="W976" s="9"/>
      <c r="X976" s="9"/>
      <c r="Y976" s="52"/>
      <c r="Z976" s="9"/>
      <c r="AA976" s="9"/>
      <c r="AB976" s="52"/>
      <c r="AC976" s="9"/>
      <c r="AD976" s="9"/>
      <c r="AE976" s="52"/>
      <c r="AF976" s="9"/>
      <c r="AG976" s="9"/>
      <c r="AH976" s="52"/>
      <c r="AI976" s="9"/>
      <c r="AJ976" s="9"/>
      <c r="AK976" s="52"/>
      <c r="AL976" s="9"/>
      <c r="AM976" s="9"/>
      <c r="AN976" s="52"/>
    </row>
    <row r="977" spans="1:40" ht="12.75" x14ac:dyDescent="0.35">
      <c r="A977" s="9"/>
      <c r="B977" s="9"/>
      <c r="C977" s="9"/>
      <c r="D977" s="9"/>
      <c r="E977" s="9"/>
      <c r="F977" s="9"/>
      <c r="G977" s="52"/>
      <c r="H977" s="9"/>
      <c r="I977" s="9"/>
      <c r="J977" s="52"/>
      <c r="K977" s="9"/>
      <c r="L977" s="9"/>
      <c r="M977" s="52"/>
      <c r="N977" s="9"/>
      <c r="O977" s="9"/>
      <c r="P977" s="52"/>
      <c r="Q977" s="9"/>
      <c r="R977" s="9"/>
      <c r="S977" s="52"/>
      <c r="T977" s="9"/>
      <c r="U977" s="9"/>
      <c r="V977" s="52"/>
      <c r="W977" s="9"/>
      <c r="X977" s="9"/>
      <c r="Y977" s="52"/>
      <c r="Z977" s="9"/>
      <c r="AA977" s="9"/>
      <c r="AB977" s="52"/>
      <c r="AC977" s="9"/>
      <c r="AD977" s="9"/>
      <c r="AE977" s="52"/>
      <c r="AF977" s="9"/>
      <c r="AG977" s="9"/>
      <c r="AH977" s="52"/>
      <c r="AI977" s="9"/>
      <c r="AJ977" s="9"/>
      <c r="AK977" s="52"/>
      <c r="AL977" s="9"/>
      <c r="AM977" s="9"/>
      <c r="AN977" s="52"/>
    </row>
    <row r="978" spans="1:40" ht="12.75" x14ac:dyDescent="0.35">
      <c r="A978" s="9"/>
      <c r="B978" s="9"/>
      <c r="C978" s="9"/>
      <c r="D978" s="9"/>
      <c r="E978" s="9"/>
      <c r="F978" s="9"/>
      <c r="G978" s="52"/>
      <c r="H978" s="9"/>
      <c r="I978" s="9"/>
      <c r="J978" s="52"/>
      <c r="K978" s="9"/>
      <c r="L978" s="9"/>
      <c r="M978" s="52"/>
      <c r="N978" s="9"/>
      <c r="O978" s="9"/>
      <c r="P978" s="52"/>
      <c r="Q978" s="9"/>
      <c r="R978" s="9"/>
      <c r="S978" s="52"/>
      <c r="T978" s="9"/>
      <c r="U978" s="9"/>
      <c r="V978" s="52"/>
      <c r="W978" s="9"/>
      <c r="X978" s="9"/>
      <c r="Y978" s="52"/>
      <c r="Z978" s="9"/>
      <c r="AA978" s="9"/>
      <c r="AB978" s="52"/>
      <c r="AC978" s="9"/>
      <c r="AD978" s="9"/>
      <c r="AE978" s="52"/>
      <c r="AF978" s="9"/>
      <c r="AG978" s="9"/>
      <c r="AH978" s="52"/>
      <c r="AI978" s="9"/>
      <c r="AJ978" s="9"/>
      <c r="AK978" s="52"/>
      <c r="AL978" s="9"/>
      <c r="AM978" s="9"/>
      <c r="AN978" s="52"/>
    </row>
    <row r="979" spans="1:40" ht="12.75" x14ac:dyDescent="0.35">
      <c r="A979" s="9"/>
      <c r="B979" s="9"/>
      <c r="C979" s="9"/>
      <c r="D979" s="9"/>
      <c r="E979" s="9"/>
      <c r="F979" s="9"/>
      <c r="G979" s="52"/>
      <c r="H979" s="9"/>
      <c r="I979" s="9"/>
      <c r="J979" s="52"/>
      <c r="K979" s="9"/>
      <c r="L979" s="9"/>
      <c r="M979" s="52"/>
      <c r="N979" s="9"/>
      <c r="O979" s="9"/>
      <c r="P979" s="52"/>
      <c r="Q979" s="9"/>
      <c r="R979" s="9"/>
      <c r="S979" s="52"/>
      <c r="T979" s="9"/>
      <c r="U979" s="9"/>
      <c r="V979" s="52"/>
      <c r="W979" s="9"/>
      <c r="X979" s="9"/>
      <c r="Y979" s="52"/>
      <c r="Z979" s="9"/>
      <c r="AA979" s="9"/>
      <c r="AB979" s="52"/>
      <c r="AC979" s="9"/>
      <c r="AD979" s="9"/>
      <c r="AE979" s="52"/>
      <c r="AF979" s="9"/>
      <c r="AG979" s="9"/>
      <c r="AH979" s="52"/>
      <c r="AI979" s="9"/>
      <c r="AJ979" s="9"/>
      <c r="AK979" s="52"/>
      <c r="AL979" s="9"/>
      <c r="AM979" s="9"/>
      <c r="AN979" s="52"/>
    </row>
    <row r="980" spans="1:40" ht="12.75" x14ac:dyDescent="0.35">
      <c r="A980" s="9"/>
      <c r="B980" s="9"/>
      <c r="C980" s="9"/>
      <c r="D980" s="9"/>
      <c r="E980" s="9"/>
      <c r="F980" s="9"/>
      <c r="G980" s="52"/>
      <c r="H980" s="9"/>
      <c r="I980" s="9"/>
      <c r="J980" s="52"/>
      <c r="K980" s="9"/>
      <c r="L980" s="9"/>
      <c r="M980" s="52"/>
      <c r="N980" s="9"/>
      <c r="O980" s="9"/>
      <c r="P980" s="52"/>
      <c r="Q980" s="9"/>
      <c r="R980" s="9"/>
      <c r="S980" s="52"/>
      <c r="T980" s="9"/>
      <c r="U980" s="9"/>
      <c r="V980" s="52"/>
      <c r="W980" s="9"/>
      <c r="X980" s="9"/>
      <c r="Y980" s="52"/>
      <c r="Z980" s="9"/>
      <c r="AA980" s="9"/>
      <c r="AB980" s="52"/>
      <c r="AC980" s="9"/>
      <c r="AD980" s="9"/>
      <c r="AE980" s="52"/>
      <c r="AF980" s="9"/>
      <c r="AG980" s="9"/>
      <c r="AH980" s="52"/>
      <c r="AI980" s="9"/>
      <c r="AJ980" s="9"/>
      <c r="AK980" s="52"/>
      <c r="AL980" s="9"/>
      <c r="AM980" s="9"/>
      <c r="AN980" s="52"/>
    </row>
    <row r="981" spans="1:40" ht="12.75" x14ac:dyDescent="0.35">
      <c r="A981" s="9"/>
      <c r="B981" s="9"/>
      <c r="C981" s="9"/>
      <c r="D981" s="9"/>
      <c r="E981" s="9"/>
      <c r="F981" s="9"/>
      <c r="G981" s="52"/>
      <c r="H981" s="9"/>
      <c r="I981" s="9"/>
      <c r="J981" s="52"/>
      <c r="K981" s="9"/>
      <c r="L981" s="9"/>
      <c r="M981" s="52"/>
      <c r="N981" s="9"/>
      <c r="O981" s="9"/>
      <c r="P981" s="52"/>
      <c r="Q981" s="9"/>
      <c r="R981" s="9"/>
      <c r="S981" s="52"/>
      <c r="T981" s="9"/>
      <c r="U981" s="9"/>
      <c r="V981" s="52"/>
      <c r="W981" s="9"/>
      <c r="X981" s="9"/>
      <c r="Y981" s="52"/>
      <c r="Z981" s="9"/>
      <c r="AA981" s="9"/>
      <c r="AB981" s="52"/>
      <c r="AC981" s="9"/>
      <c r="AD981" s="9"/>
      <c r="AE981" s="52"/>
      <c r="AF981" s="9"/>
      <c r="AG981" s="9"/>
      <c r="AH981" s="52"/>
      <c r="AI981" s="9"/>
      <c r="AJ981" s="9"/>
      <c r="AK981" s="52"/>
      <c r="AL981" s="9"/>
      <c r="AM981" s="9"/>
      <c r="AN981" s="52"/>
    </row>
    <row r="982" spans="1:40" ht="12.75" x14ac:dyDescent="0.35">
      <c r="A982" s="9"/>
      <c r="B982" s="9"/>
      <c r="C982" s="9"/>
      <c r="D982" s="9"/>
      <c r="E982" s="9"/>
      <c r="F982" s="9"/>
      <c r="G982" s="52"/>
      <c r="H982" s="9"/>
      <c r="I982" s="9"/>
      <c r="J982" s="52"/>
      <c r="K982" s="9"/>
      <c r="L982" s="9"/>
      <c r="M982" s="52"/>
      <c r="N982" s="9"/>
      <c r="O982" s="9"/>
      <c r="P982" s="52"/>
      <c r="Q982" s="9"/>
      <c r="R982" s="9"/>
      <c r="S982" s="52"/>
      <c r="T982" s="9"/>
      <c r="U982" s="9"/>
      <c r="V982" s="52"/>
      <c r="W982" s="9"/>
      <c r="X982" s="9"/>
      <c r="Y982" s="52"/>
      <c r="Z982" s="9"/>
      <c r="AA982" s="9"/>
      <c r="AB982" s="52"/>
      <c r="AC982" s="9"/>
      <c r="AD982" s="9"/>
      <c r="AE982" s="52"/>
      <c r="AF982" s="9"/>
      <c r="AG982" s="9"/>
      <c r="AH982" s="52"/>
      <c r="AI982" s="9"/>
      <c r="AJ982" s="9"/>
      <c r="AK982" s="52"/>
      <c r="AL982" s="9"/>
      <c r="AM982" s="9"/>
      <c r="AN982" s="52"/>
    </row>
    <row r="983" spans="1:40" ht="12.75" x14ac:dyDescent="0.35">
      <c r="A983" s="9"/>
      <c r="B983" s="9"/>
      <c r="C983" s="9"/>
      <c r="D983" s="9"/>
      <c r="E983" s="9"/>
      <c r="F983" s="9"/>
      <c r="G983" s="52"/>
      <c r="H983" s="9"/>
      <c r="I983" s="9"/>
      <c r="J983" s="52"/>
      <c r="K983" s="9"/>
      <c r="L983" s="9"/>
      <c r="M983" s="52"/>
      <c r="N983" s="9"/>
      <c r="O983" s="9"/>
      <c r="P983" s="52"/>
      <c r="Q983" s="9"/>
      <c r="R983" s="9"/>
      <c r="S983" s="52"/>
      <c r="T983" s="9"/>
      <c r="U983" s="9"/>
      <c r="V983" s="52"/>
      <c r="W983" s="9"/>
      <c r="X983" s="9"/>
      <c r="Y983" s="52"/>
      <c r="Z983" s="9"/>
      <c r="AA983" s="9"/>
      <c r="AB983" s="52"/>
      <c r="AC983" s="9"/>
      <c r="AD983" s="9"/>
      <c r="AE983" s="52"/>
      <c r="AF983" s="9"/>
      <c r="AG983" s="9"/>
      <c r="AH983" s="52"/>
      <c r="AI983" s="9"/>
      <c r="AJ983" s="9"/>
      <c r="AK983" s="52"/>
      <c r="AL983" s="9"/>
      <c r="AM983" s="9"/>
      <c r="AN983" s="52"/>
    </row>
    <row r="984" spans="1:40" ht="12.75" x14ac:dyDescent="0.35">
      <c r="A984" s="9"/>
      <c r="B984" s="9"/>
      <c r="C984" s="9"/>
      <c r="D984" s="9"/>
      <c r="E984" s="9"/>
      <c r="F984" s="9"/>
      <c r="G984" s="52"/>
      <c r="H984" s="9"/>
      <c r="I984" s="9"/>
      <c r="J984" s="52"/>
      <c r="K984" s="9"/>
      <c r="L984" s="9"/>
      <c r="M984" s="52"/>
      <c r="N984" s="9"/>
      <c r="O984" s="9"/>
      <c r="P984" s="52"/>
      <c r="Q984" s="9"/>
      <c r="R984" s="9"/>
      <c r="S984" s="52"/>
      <c r="T984" s="9"/>
      <c r="U984" s="9"/>
      <c r="V984" s="52"/>
      <c r="W984" s="9"/>
      <c r="X984" s="9"/>
      <c r="Y984" s="52"/>
      <c r="Z984" s="9"/>
      <c r="AA984" s="9"/>
      <c r="AB984" s="52"/>
      <c r="AC984" s="9"/>
      <c r="AD984" s="9"/>
      <c r="AE984" s="52"/>
      <c r="AF984" s="9"/>
      <c r="AG984" s="9"/>
      <c r="AH984" s="52"/>
      <c r="AI984" s="9"/>
      <c r="AJ984" s="9"/>
      <c r="AK984" s="52"/>
      <c r="AL984" s="9"/>
      <c r="AM984" s="9"/>
      <c r="AN984" s="52"/>
    </row>
    <row r="985" spans="1:40" ht="12.75" x14ac:dyDescent="0.35">
      <c r="A985" s="9"/>
      <c r="B985" s="9"/>
      <c r="C985" s="9"/>
      <c r="D985" s="9"/>
      <c r="E985" s="9"/>
      <c r="F985" s="9"/>
      <c r="G985" s="52"/>
      <c r="H985" s="9"/>
      <c r="I985" s="9"/>
      <c r="J985" s="52"/>
      <c r="K985" s="9"/>
      <c r="L985" s="9"/>
      <c r="M985" s="52"/>
      <c r="N985" s="9"/>
      <c r="O985" s="9"/>
      <c r="P985" s="52"/>
      <c r="Q985" s="9"/>
      <c r="R985" s="9"/>
      <c r="S985" s="52"/>
      <c r="T985" s="9"/>
      <c r="U985" s="9"/>
      <c r="V985" s="52"/>
      <c r="W985" s="9"/>
      <c r="X985" s="9"/>
      <c r="Y985" s="52"/>
      <c r="Z985" s="9"/>
      <c r="AA985" s="9"/>
      <c r="AB985" s="52"/>
      <c r="AC985" s="9"/>
      <c r="AD985" s="9"/>
      <c r="AE985" s="52"/>
      <c r="AF985" s="9"/>
      <c r="AG985" s="9"/>
      <c r="AH985" s="52"/>
      <c r="AI985" s="9"/>
      <c r="AJ985" s="9"/>
      <c r="AK985" s="52"/>
      <c r="AL985" s="9"/>
      <c r="AM985" s="9"/>
      <c r="AN985" s="52"/>
    </row>
    <row r="986" spans="1:40" ht="12.75" x14ac:dyDescent="0.35">
      <c r="A986" s="9"/>
      <c r="B986" s="9"/>
      <c r="C986" s="9"/>
      <c r="D986" s="9"/>
      <c r="E986" s="9"/>
      <c r="F986" s="9"/>
      <c r="G986" s="52"/>
      <c r="H986" s="9"/>
      <c r="I986" s="9"/>
      <c r="J986" s="52"/>
      <c r="K986" s="9"/>
      <c r="L986" s="9"/>
      <c r="M986" s="52"/>
      <c r="N986" s="9"/>
      <c r="O986" s="9"/>
      <c r="P986" s="52"/>
      <c r="Q986" s="9"/>
      <c r="R986" s="9"/>
      <c r="S986" s="52"/>
      <c r="T986" s="9"/>
      <c r="U986" s="9"/>
      <c r="V986" s="52"/>
      <c r="W986" s="9"/>
      <c r="X986" s="9"/>
      <c r="Y986" s="52"/>
      <c r="Z986" s="9"/>
      <c r="AA986" s="9"/>
      <c r="AB986" s="52"/>
      <c r="AC986" s="9"/>
      <c r="AD986" s="9"/>
      <c r="AE986" s="52"/>
      <c r="AF986" s="9"/>
      <c r="AG986" s="9"/>
      <c r="AH986" s="52"/>
      <c r="AI986" s="9"/>
      <c r="AJ986" s="9"/>
      <c r="AK986" s="52"/>
      <c r="AL986" s="9"/>
      <c r="AM986" s="9"/>
      <c r="AN986" s="52"/>
    </row>
    <row r="987" spans="1:40" ht="12.75" x14ac:dyDescent="0.35">
      <c r="A987" s="9"/>
      <c r="B987" s="9"/>
      <c r="C987" s="9"/>
      <c r="D987" s="9"/>
      <c r="E987" s="9"/>
      <c r="F987" s="9"/>
      <c r="G987" s="52"/>
      <c r="H987" s="9"/>
      <c r="I987" s="9"/>
      <c r="J987" s="52"/>
      <c r="K987" s="9"/>
      <c r="L987" s="9"/>
      <c r="M987" s="52"/>
      <c r="N987" s="9"/>
      <c r="O987" s="9"/>
      <c r="P987" s="52"/>
      <c r="Q987" s="9"/>
      <c r="R987" s="9"/>
      <c r="S987" s="52"/>
      <c r="T987" s="9"/>
      <c r="U987" s="9"/>
      <c r="V987" s="52"/>
      <c r="W987" s="9"/>
      <c r="X987" s="9"/>
      <c r="Y987" s="52"/>
      <c r="Z987" s="9"/>
      <c r="AA987" s="9"/>
      <c r="AB987" s="52"/>
      <c r="AC987" s="9"/>
      <c r="AD987" s="9"/>
      <c r="AE987" s="52"/>
      <c r="AF987" s="9"/>
      <c r="AG987" s="9"/>
      <c r="AH987" s="52"/>
      <c r="AI987" s="9"/>
      <c r="AJ987" s="9"/>
      <c r="AK987" s="52"/>
      <c r="AL987" s="9"/>
      <c r="AM987" s="9"/>
      <c r="AN987" s="52"/>
    </row>
    <row r="988" spans="1:40" ht="12.75" x14ac:dyDescent="0.35">
      <c r="A988" s="9"/>
      <c r="B988" s="9"/>
      <c r="C988" s="9"/>
      <c r="D988" s="9"/>
      <c r="E988" s="9"/>
      <c r="F988" s="9"/>
      <c r="G988" s="52"/>
      <c r="H988" s="9"/>
      <c r="I988" s="9"/>
      <c r="J988" s="52"/>
      <c r="K988" s="9"/>
      <c r="L988" s="9"/>
      <c r="M988" s="52"/>
      <c r="N988" s="9"/>
      <c r="O988" s="9"/>
      <c r="P988" s="52"/>
      <c r="Q988" s="9"/>
      <c r="R988" s="9"/>
      <c r="S988" s="52"/>
      <c r="T988" s="9"/>
      <c r="U988" s="9"/>
      <c r="V988" s="52"/>
      <c r="W988" s="9"/>
      <c r="X988" s="9"/>
      <c r="Y988" s="52"/>
      <c r="Z988" s="9"/>
      <c r="AA988" s="9"/>
      <c r="AB988" s="52"/>
      <c r="AC988" s="9"/>
      <c r="AD988" s="9"/>
      <c r="AE988" s="52"/>
      <c r="AF988" s="9"/>
      <c r="AG988" s="9"/>
      <c r="AH988" s="52"/>
      <c r="AI988" s="9"/>
      <c r="AJ988" s="9"/>
      <c r="AK988" s="52"/>
      <c r="AL988" s="9"/>
      <c r="AM988" s="9"/>
      <c r="AN988" s="52"/>
    </row>
    <row r="989" spans="1:40" ht="12.75" x14ac:dyDescent="0.35">
      <c r="A989" s="9"/>
      <c r="B989" s="9"/>
      <c r="C989" s="9"/>
      <c r="D989" s="9"/>
      <c r="E989" s="9"/>
      <c r="F989" s="9"/>
      <c r="G989" s="52"/>
      <c r="H989" s="9"/>
      <c r="I989" s="9"/>
      <c r="J989" s="52"/>
      <c r="K989" s="9"/>
      <c r="L989" s="9"/>
      <c r="M989" s="52"/>
      <c r="N989" s="9"/>
      <c r="O989" s="9"/>
      <c r="P989" s="52"/>
      <c r="Q989" s="9"/>
      <c r="R989" s="9"/>
      <c r="S989" s="52"/>
      <c r="T989" s="9"/>
      <c r="U989" s="9"/>
      <c r="V989" s="52"/>
      <c r="W989" s="9"/>
      <c r="X989" s="9"/>
      <c r="Y989" s="52"/>
      <c r="Z989" s="9"/>
      <c r="AA989" s="9"/>
      <c r="AB989" s="52"/>
      <c r="AC989" s="9"/>
      <c r="AD989" s="9"/>
      <c r="AE989" s="52"/>
      <c r="AF989" s="9"/>
      <c r="AG989" s="9"/>
      <c r="AH989" s="52"/>
      <c r="AI989" s="9"/>
      <c r="AJ989" s="9"/>
      <c r="AK989" s="52"/>
      <c r="AL989" s="9"/>
      <c r="AM989" s="9"/>
      <c r="AN989" s="52"/>
    </row>
    <row r="990" spans="1:40" ht="12.75" x14ac:dyDescent="0.35">
      <c r="A990" s="9"/>
      <c r="B990" s="9"/>
      <c r="C990" s="9"/>
      <c r="D990" s="9"/>
      <c r="E990" s="9"/>
      <c r="F990" s="9"/>
      <c r="G990" s="52"/>
      <c r="H990" s="9"/>
      <c r="I990" s="9"/>
      <c r="J990" s="52"/>
      <c r="K990" s="9"/>
      <c r="L990" s="9"/>
      <c r="M990" s="52"/>
      <c r="N990" s="9"/>
      <c r="O990" s="9"/>
      <c r="P990" s="52"/>
      <c r="Q990" s="9"/>
      <c r="R990" s="9"/>
      <c r="S990" s="52"/>
      <c r="T990" s="9"/>
      <c r="U990" s="9"/>
      <c r="V990" s="52"/>
      <c r="W990" s="9"/>
      <c r="X990" s="9"/>
      <c r="Y990" s="52"/>
      <c r="Z990" s="9"/>
      <c r="AA990" s="9"/>
      <c r="AB990" s="52"/>
      <c r="AC990" s="9"/>
      <c r="AD990" s="9"/>
      <c r="AE990" s="52"/>
      <c r="AF990" s="9"/>
      <c r="AG990" s="9"/>
      <c r="AH990" s="52"/>
      <c r="AI990" s="9"/>
      <c r="AJ990" s="9"/>
      <c r="AK990" s="52"/>
      <c r="AL990" s="9"/>
      <c r="AM990" s="9"/>
      <c r="AN990" s="52"/>
    </row>
    <row r="991" spans="1:40" ht="12.75" x14ac:dyDescent="0.35">
      <c r="A991" s="9"/>
      <c r="B991" s="9"/>
      <c r="C991" s="9"/>
      <c r="D991" s="9"/>
      <c r="E991" s="9"/>
      <c r="F991" s="9"/>
      <c r="G991" s="52"/>
      <c r="H991" s="9"/>
      <c r="I991" s="9"/>
      <c r="J991" s="52"/>
      <c r="K991" s="9"/>
      <c r="L991" s="9"/>
      <c r="M991" s="52"/>
      <c r="N991" s="9"/>
      <c r="O991" s="9"/>
      <c r="P991" s="52"/>
      <c r="Q991" s="9"/>
      <c r="R991" s="9"/>
      <c r="S991" s="52"/>
      <c r="T991" s="9"/>
      <c r="U991" s="9"/>
      <c r="V991" s="52"/>
      <c r="W991" s="9"/>
      <c r="X991" s="9"/>
      <c r="Y991" s="52"/>
      <c r="Z991" s="9"/>
      <c r="AA991" s="9"/>
      <c r="AB991" s="52"/>
      <c r="AC991" s="9"/>
      <c r="AD991" s="9"/>
      <c r="AE991" s="52"/>
      <c r="AF991" s="9"/>
      <c r="AG991" s="9"/>
      <c r="AH991" s="52"/>
      <c r="AI991" s="9"/>
      <c r="AJ991" s="9"/>
      <c r="AK991" s="52"/>
      <c r="AL991" s="9"/>
      <c r="AM991" s="9"/>
      <c r="AN991" s="52"/>
    </row>
    <row r="992" spans="1:40" ht="12.75" x14ac:dyDescent="0.35">
      <c r="A992" s="9"/>
      <c r="B992" s="9"/>
      <c r="C992" s="9"/>
      <c r="D992" s="9"/>
      <c r="E992" s="9"/>
      <c r="F992" s="9"/>
      <c r="G992" s="52"/>
      <c r="H992" s="9"/>
      <c r="I992" s="9"/>
      <c r="J992" s="52"/>
      <c r="K992" s="9"/>
      <c r="L992" s="9"/>
      <c r="M992" s="52"/>
      <c r="N992" s="9"/>
      <c r="O992" s="9"/>
      <c r="P992" s="52"/>
      <c r="Q992" s="9"/>
      <c r="R992" s="9"/>
      <c r="S992" s="52"/>
      <c r="T992" s="9"/>
      <c r="U992" s="9"/>
      <c r="V992" s="52"/>
      <c r="W992" s="9"/>
      <c r="X992" s="9"/>
      <c r="Y992" s="52"/>
      <c r="Z992" s="9"/>
      <c r="AA992" s="9"/>
      <c r="AB992" s="52"/>
      <c r="AC992" s="9"/>
      <c r="AD992" s="9"/>
      <c r="AE992" s="52"/>
      <c r="AF992" s="9"/>
      <c r="AG992" s="9"/>
      <c r="AH992" s="52"/>
      <c r="AI992" s="9"/>
      <c r="AJ992" s="9"/>
      <c r="AK992" s="52"/>
      <c r="AL992" s="9"/>
      <c r="AM992" s="9"/>
      <c r="AN992" s="52"/>
    </row>
    <row r="993" spans="1:40" ht="12.75" x14ac:dyDescent="0.35">
      <c r="A993" s="9"/>
      <c r="B993" s="9"/>
      <c r="C993" s="9"/>
      <c r="D993" s="9"/>
      <c r="E993" s="9"/>
      <c r="F993" s="9"/>
      <c r="G993" s="52"/>
      <c r="H993" s="9"/>
      <c r="I993" s="9"/>
      <c r="J993" s="52"/>
      <c r="K993" s="9"/>
      <c r="L993" s="9"/>
      <c r="M993" s="52"/>
      <c r="N993" s="9"/>
      <c r="O993" s="9"/>
      <c r="P993" s="52"/>
      <c r="Q993" s="9"/>
      <c r="R993" s="9"/>
      <c r="S993" s="52"/>
      <c r="T993" s="9"/>
      <c r="U993" s="9"/>
      <c r="V993" s="52"/>
      <c r="W993" s="9"/>
      <c r="X993" s="9"/>
      <c r="Y993" s="52"/>
      <c r="Z993" s="9"/>
      <c r="AA993" s="9"/>
      <c r="AB993" s="52"/>
      <c r="AC993" s="9"/>
      <c r="AD993" s="9"/>
      <c r="AE993" s="52"/>
      <c r="AF993" s="9"/>
      <c r="AG993" s="9"/>
      <c r="AH993" s="52"/>
      <c r="AI993" s="9"/>
      <c r="AJ993" s="9"/>
      <c r="AK993" s="52"/>
      <c r="AL993" s="9"/>
      <c r="AM993" s="9"/>
      <c r="AN993" s="52"/>
    </row>
    <row r="994" spans="1:40" ht="12.75" x14ac:dyDescent="0.35">
      <c r="A994" s="9"/>
      <c r="B994" s="9"/>
      <c r="C994" s="9"/>
      <c r="D994" s="9"/>
      <c r="E994" s="9"/>
      <c r="F994" s="9"/>
      <c r="G994" s="52"/>
      <c r="H994" s="9"/>
      <c r="I994" s="9"/>
      <c r="J994" s="52"/>
      <c r="K994" s="9"/>
      <c r="L994" s="9"/>
      <c r="M994" s="52"/>
      <c r="N994" s="9"/>
      <c r="O994" s="9"/>
      <c r="P994" s="52"/>
      <c r="Q994" s="9"/>
      <c r="R994" s="9"/>
      <c r="S994" s="52"/>
      <c r="T994" s="9"/>
      <c r="U994" s="9"/>
      <c r="V994" s="52"/>
      <c r="W994" s="9"/>
      <c r="X994" s="9"/>
      <c r="Y994" s="52"/>
      <c r="Z994" s="9"/>
      <c r="AA994" s="9"/>
      <c r="AB994" s="52"/>
      <c r="AC994" s="9"/>
      <c r="AD994" s="9"/>
      <c r="AE994" s="52"/>
      <c r="AF994" s="9"/>
      <c r="AG994" s="9"/>
      <c r="AH994" s="52"/>
      <c r="AI994" s="9"/>
      <c r="AJ994" s="9"/>
      <c r="AK994" s="52"/>
      <c r="AL994" s="9"/>
      <c r="AM994" s="9"/>
      <c r="AN994" s="52"/>
    </row>
    <row r="995" spans="1:40" ht="12.75" x14ac:dyDescent="0.35">
      <c r="A995" s="9"/>
      <c r="B995" s="9"/>
      <c r="C995" s="9"/>
      <c r="D995" s="9"/>
      <c r="E995" s="9"/>
      <c r="F995" s="9"/>
      <c r="G995" s="52"/>
      <c r="H995" s="9"/>
      <c r="I995" s="9"/>
      <c r="J995" s="52"/>
      <c r="K995" s="9"/>
      <c r="L995" s="9"/>
      <c r="M995" s="52"/>
      <c r="N995" s="9"/>
      <c r="O995" s="9"/>
      <c r="P995" s="52"/>
      <c r="Q995" s="9"/>
      <c r="R995" s="9"/>
      <c r="S995" s="52"/>
      <c r="T995" s="9"/>
      <c r="U995" s="9"/>
      <c r="V995" s="52"/>
      <c r="W995" s="9"/>
      <c r="X995" s="9"/>
      <c r="Y995" s="52"/>
      <c r="Z995" s="9"/>
      <c r="AA995" s="9"/>
      <c r="AB995" s="52"/>
      <c r="AC995" s="9"/>
      <c r="AD995" s="9"/>
      <c r="AE995" s="52"/>
      <c r="AF995" s="9"/>
      <c r="AG995" s="9"/>
      <c r="AH995" s="52"/>
      <c r="AI995" s="9"/>
      <c r="AJ995" s="9"/>
      <c r="AK995" s="52"/>
      <c r="AL995" s="9"/>
      <c r="AM995" s="9"/>
      <c r="AN995" s="52"/>
    </row>
    <row r="996" spans="1:40" ht="12.75" x14ac:dyDescent="0.35">
      <c r="A996" s="9"/>
      <c r="B996" s="9"/>
      <c r="C996" s="9"/>
      <c r="D996" s="9"/>
      <c r="E996" s="9"/>
      <c r="F996" s="9"/>
      <c r="G996" s="52"/>
      <c r="H996" s="9"/>
      <c r="I996" s="9"/>
      <c r="J996" s="52"/>
      <c r="K996" s="9"/>
      <c r="L996" s="9"/>
      <c r="M996" s="52"/>
      <c r="N996" s="9"/>
      <c r="O996" s="9"/>
      <c r="P996" s="52"/>
      <c r="Q996" s="9"/>
      <c r="R996" s="9"/>
      <c r="S996" s="52"/>
      <c r="T996" s="9"/>
      <c r="U996" s="9"/>
      <c r="V996" s="52"/>
      <c r="W996" s="9"/>
      <c r="X996" s="9"/>
      <c r="Y996" s="52"/>
      <c r="Z996" s="9"/>
      <c r="AA996" s="9"/>
      <c r="AB996" s="52"/>
      <c r="AC996" s="9"/>
      <c r="AD996" s="9"/>
      <c r="AE996" s="52"/>
      <c r="AF996" s="9"/>
      <c r="AG996" s="9"/>
      <c r="AH996" s="52"/>
      <c r="AI996" s="9"/>
      <c r="AJ996" s="9"/>
      <c r="AK996" s="52"/>
      <c r="AL996" s="9"/>
      <c r="AM996" s="9"/>
      <c r="AN996" s="52"/>
    </row>
    <row r="997" spans="1:40" ht="12.75" x14ac:dyDescent="0.35">
      <c r="A997" s="9"/>
      <c r="B997" s="9"/>
      <c r="C997" s="9"/>
      <c r="D997" s="9"/>
      <c r="E997" s="9"/>
      <c r="F997" s="9"/>
      <c r="G997" s="52"/>
      <c r="H997" s="9"/>
      <c r="I997" s="9"/>
      <c r="J997" s="52"/>
      <c r="K997" s="9"/>
      <c r="L997" s="9"/>
      <c r="M997" s="52"/>
      <c r="N997" s="9"/>
      <c r="O997" s="9"/>
      <c r="P997" s="52"/>
      <c r="Q997" s="9"/>
      <c r="R997" s="9"/>
      <c r="S997" s="52"/>
      <c r="T997" s="9"/>
      <c r="U997" s="9"/>
      <c r="V997" s="52"/>
      <c r="W997" s="9"/>
      <c r="X997" s="9"/>
      <c r="Y997" s="52"/>
      <c r="Z997" s="9"/>
      <c r="AA997" s="9"/>
      <c r="AB997" s="52"/>
      <c r="AC997" s="9"/>
      <c r="AD997" s="9"/>
      <c r="AE997" s="52"/>
      <c r="AF997" s="9"/>
      <c r="AG997" s="9"/>
      <c r="AH997" s="52"/>
      <c r="AI997" s="9"/>
      <c r="AJ997" s="9"/>
      <c r="AK997" s="52"/>
      <c r="AL997" s="9"/>
      <c r="AM997" s="9"/>
      <c r="AN997" s="52"/>
    </row>
    <row r="998" spans="1:40" ht="12.75" x14ac:dyDescent="0.35">
      <c r="A998" s="9"/>
      <c r="B998" s="9"/>
      <c r="C998" s="9"/>
      <c r="D998" s="9"/>
      <c r="E998" s="9"/>
      <c r="F998" s="9"/>
      <c r="G998" s="52"/>
      <c r="H998" s="9"/>
      <c r="I998" s="9"/>
      <c r="J998" s="52"/>
      <c r="K998" s="9"/>
      <c r="L998" s="9"/>
      <c r="M998" s="52"/>
      <c r="N998" s="9"/>
      <c r="O998" s="9"/>
      <c r="P998" s="52"/>
      <c r="Q998" s="9"/>
      <c r="R998" s="9"/>
      <c r="S998" s="52"/>
      <c r="T998" s="9"/>
      <c r="U998" s="9"/>
      <c r="V998" s="52"/>
      <c r="W998" s="9"/>
      <c r="X998" s="9"/>
      <c r="Y998" s="52"/>
      <c r="Z998" s="9"/>
      <c r="AA998" s="9"/>
      <c r="AB998" s="52"/>
      <c r="AC998" s="9"/>
      <c r="AD998" s="9"/>
      <c r="AE998" s="52"/>
      <c r="AF998" s="9"/>
      <c r="AG998" s="9"/>
      <c r="AH998" s="52"/>
      <c r="AI998" s="9"/>
      <c r="AJ998" s="9"/>
      <c r="AK998" s="52"/>
      <c r="AL998" s="9"/>
      <c r="AM998" s="9"/>
      <c r="AN998" s="52"/>
    </row>
    <row r="999" spans="1:40" ht="12.75" x14ac:dyDescent="0.35">
      <c r="A999" s="9"/>
      <c r="B999" s="9"/>
      <c r="C999" s="9"/>
      <c r="D999" s="9"/>
      <c r="E999" s="9"/>
      <c r="F999" s="9"/>
      <c r="G999" s="52"/>
      <c r="H999" s="9"/>
      <c r="I999" s="9"/>
      <c r="J999" s="52"/>
      <c r="K999" s="9"/>
      <c r="L999" s="9"/>
      <c r="M999" s="52"/>
      <c r="N999" s="9"/>
      <c r="O999" s="9"/>
      <c r="P999" s="52"/>
      <c r="Q999" s="9"/>
      <c r="R999" s="9"/>
      <c r="S999" s="52"/>
      <c r="T999" s="9"/>
      <c r="U999" s="9"/>
      <c r="V999" s="52"/>
      <c r="W999" s="9"/>
      <c r="X999" s="9"/>
      <c r="Y999" s="52"/>
      <c r="Z999" s="9"/>
      <c r="AA999" s="9"/>
      <c r="AB999" s="52"/>
      <c r="AC999" s="9"/>
      <c r="AD999" s="9"/>
      <c r="AE999" s="52"/>
      <c r="AF999" s="9"/>
      <c r="AG999" s="9"/>
      <c r="AH999" s="52"/>
      <c r="AI999" s="9"/>
      <c r="AJ999" s="9"/>
      <c r="AK999" s="52"/>
      <c r="AL999" s="9"/>
      <c r="AM999" s="9"/>
      <c r="AN999" s="52"/>
    </row>
    <row r="1000" spans="1:40" ht="12.75" x14ac:dyDescent="0.35">
      <c r="A1000" s="9"/>
      <c r="B1000" s="9"/>
      <c r="C1000" s="9"/>
      <c r="D1000" s="9"/>
      <c r="E1000" s="9"/>
      <c r="F1000" s="9"/>
      <c r="G1000" s="52"/>
      <c r="H1000" s="9"/>
      <c r="I1000" s="9"/>
      <c r="J1000" s="52"/>
      <c r="K1000" s="9"/>
      <c r="L1000" s="9"/>
      <c r="M1000" s="52"/>
      <c r="N1000" s="9"/>
      <c r="O1000" s="9"/>
      <c r="P1000" s="52"/>
      <c r="Q1000" s="9"/>
      <c r="R1000" s="9"/>
      <c r="S1000" s="52"/>
      <c r="T1000" s="9"/>
      <c r="U1000" s="9"/>
      <c r="V1000" s="52"/>
      <c r="W1000" s="9"/>
      <c r="X1000" s="9"/>
      <c r="Y1000" s="52"/>
      <c r="Z1000" s="9"/>
      <c r="AA1000" s="9"/>
      <c r="AB1000" s="52"/>
      <c r="AC1000" s="9"/>
      <c r="AD1000" s="9"/>
      <c r="AE1000" s="52"/>
      <c r="AF1000" s="9"/>
      <c r="AG1000" s="9"/>
      <c r="AH1000" s="52"/>
      <c r="AI1000" s="9"/>
      <c r="AJ1000" s="9"/>
      <c r="AK1000" s="52"/>
      <c r="AL1000" s="9"/>
      <c r="AM1000" s="9"/>
      <c r="AN1000" s="52"/>
    </row>
    <row r="1001" spans="1:40" ht="12.75" x14ac:dyDescent="0.35">
      <c r="A1001" s="9"/>
      <c r="B1001" s="9"/>
      <c r="C1001" s="9"/>
      <c r="D1001" s="9"/>
      <c r="E1001" s="9"/>
      <c r="F1001" s="9"/>
      <c r="G1001" s="52"/>
      <c r="H1001" s="9"/>
      <c r="I1001" s="9"/>
      <c r="J1001" s="52"/>
      <c r="K1001" s="9"/>
      <c r="L1001" s="9"/>
      <c r="M1001" s="52"/>
      <c r="N1001" s="9"/>
      <c r="O1001" s="9"/>
      <c r="P1001" s="52"/>
      <c r="Q1001" s="9"/>
      <c r="R1001" s="9"/>
      <c r="S1001" s="52"/>
      <c r="T1001" s="9"/>
      <c r="U1001" s="9"/>
      <c r="V1001" s="52"/>
      <c r="W1001" s="9"/>
      <c r="X1001" s="9"/>
      <c r="Y1001" s="52"/>
      <c r="Z1001" s="9"/>
      <c r="AA1001" s="9"/>
      <c r="AB1001" s="52"/>
      <c r="AC1001" s="9"/>
      <c r="AD1001" s="9"/>
      <c r="AE1001" s="52"/>
      <c r="AF1001" s="9"/>
      <c r="AG1001" s="9"/>
      <c r="AH1001" s="52"/>
      <c r="AI1001" s="9"/>
      <c r="AJ1001" s="9"/>
      <c r="AK1001" s="52"/>
      <c r="AL1001" s="9"/>
      <c r="AM1001" s="9"/>
      <c r="AN1001" s="52"/>
    </row>
    <row r="1002" spans="1:40" ht="12.75" x14ac:dyDescent="0.35">
      <c r="A1002" s="9"/>
      <c r="B1002" s="9"/>
      <c r="C1002" s="9"/>
      <c r="D1002" s="9"/>
      <c r="E1002" s="9"/>
      <c r="F1002" s="9"/>
      <c r="G1002" s="52"/>
      <c r="H1002" s="9"/>
      <c r="I1002" s="9"/>
      <c r="J1002" s="52"/>
      <c r="K1002" s="9"/>
      <c r="L1002" s="9"/>
      <c r="M1002" s="52"/>
      <c r="N1002" s="9"/>
      <c r="O1002" s="9"/>
      <c r="P1002" s="52"/>
      <c r="Q1002" s="9"/>
      <c r="R1002" s="9"/>
      <c r="S1002" s="52"/>
      <c r="T1002" s="9"/>
      <c r="U1002" s="9"/>
      <c r="V1002" s="52"/>
      <c r="W1002" s="9"/>
      <c r="X1002" s="9"/>
      <c r="Y1002" s="52"/>
      <c r="Z1002" s="9"/>
      <c r="AA1002" s="9"/>
      <c r="AB1002" s="52"/>
      <c r="AC1002" s="9"/>
      <c r="AD1002" s="9"/>
      <c r="AE1002" s="52"/>
      <c r="AF1002" s="9"/>
      <c r="AG1002" s="9"/>
      <c r="AH1002" s="52"/>
      <c r="AI1002" s="9"/>
      <c r="AJ1002" s="9"/>
      <c r="AK1002" s="52"/>
      <c r="AL1002" s="9"/>
      <c r="AM1002" s="9"/>
      <c r="AN1002" s="52"/>
    </row>
  </sheetData>
  <mergeCells count="22">
    <mergeCell ref="AO1:AW1"/>
    <mergeCell ref="AO2:AQ2"/>
    <mergeCell ref="AR2:AT2"/>
    <mergeCell ref="AU2:AW2"/>
    <mergeCell ref="Q2:S2"/>
    <mergeCell ref="T2:V2"/>
    <mergeCell ref="AI1:AN1"/>
    <mergeCell ref="E2:G2"/>
    <mergeCell ref="AL2:AN2"/>
    <mergeCell ref="E1:J1"/>
    <mergeCell ref="K1:P1"/>
    <mergeCell ref="Q1:V1"/>
    <mergeCell ref="W1:AB1"/>
    <mergeCell ref="AC1:AH1"/>
    <mergeCell ref="W2:Y2"/>
    <mergeCell ref="Z2:AB2"/>
    <mergeCell ref="AC2:AE2"/>
    <mergeCell ref="AF2:AH2"/>
    <mergeCell ref="AI2:AK2"/>
    <mergeCell ref="H2:J2"/>
    <mergeCell ref="K2:M2"/>
    <mergeCell ref="N2:P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Y1001"/>
  <sheetViews>
    <sheetView zoomScale="80" zoomScaleNormal="80" workbookViewId="0">
      <pane xSplit="3" ySplit="2" topLeftCell="D3" activePane="bottomRight" state="frozen"/>
      <selection activeCell="J21" sqref="J21"/>
      <selection pane="topRight" activeCell="J21" sqref="J21"/>
      <selection pane="bottomLeft" activeCell="J21" sqref="J21"/>
      <selection pane="bottomRight" activeCell="E3" sqref="E3"/>
    </sheetView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8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1758.3189990622936</v>
      </c>
      <c r="F3" s="35">
        <f t="shared" ref="F3:M3" si="0">SUMPRODUCT($D$4:$D$102, F$4:F$102)</f>
        <v>133.8148166446243</v>
      </c>
      <c r="G3" s="36">
        <f t="shared" si="0"/>
        <v>0.94342649439482618</v>
      </c>
      <c r="H3" s="35">
        <f t="shared" si="0"/>
        <v>148.02714298181132</v>
      </c>
      <c r="I3" s="35">
        <f t="shared" si="0"/>
        <v>77.041730984242093</v>
      </c>
      <c r="J3" s="36">
        <f t="shared" si="0"/>
        <v>0.11208367004384091</v>
      </c>
      <c r="K3" s="35">
        <f t="shared" si="0"/>
        <v>303.37646164352805</v>
      </c>
      <c r="L3" s="35">
        <f t="shared" si="0"/>
        <v>135.91238613047938</v>
      </c>
      <c r="M3" s="36">
        <f t="shared" si="0"/>
        <v>0.20481118630020248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1470.012054</v>
      </c>
      <c r="F4" s="35">
        <v>64.134394119999996</v>
      </c>
      <c r="G4" s="37">
        <v>0.78153784230000001</v>
      </c>
      <c r="H4" s="38">
        <v>138.081976</v>
      </c>
      <c r="I4" s="38">
        <v>53.55369563</v>
      </c>
      <c r="J4" s="39">
        <v>9.3248212400000002E-2</v>
      </c>
      <c r="K4" s="40">
        <v>276.28920579999999</v>
      </c>
      <c r="L4" s="38">
        <v>85.393852659999993</v>
      </c>
      <c r="M4" s="41">
        <v>0.1577765568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1813.0043069999999</v>
      </c>
      <c r="F5" s="35">
        <v>121.5278383</v>
      </c>
      <c r="G5" s="37">
        <v>0.9049951275</v>
      </c>
      <c r="H5" s="38">
        <v>149.05167700000001</v>
      </c>
      <c r="I5" s="38">
        <v>81.267599059999995</v>
      </c>
      <c r="J5" s="39">
        <v>0.1213671616</v>
      </c>
      <c r="K5" s="40">
        <v>313.55796220000002</v>
      </c>
      <c r="L5" s="38">
        <v>133.933404</v>
      </c>
      <c r="M5" s="41">
        <v>0.2079479128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1591.2196200000001</v>
      </c>
      <c r="F6" s="35">
        <v>100.6880494</v>
      </c>
      <c r="G6" s="37">
        <v>0.91338004930000005</v>
      </c>
      <c r="H6" s="38">
        <v>141.40686020000001</v>
      </c>
      <c r="I6" s="38">
        <v>61.385810710000001</v>
      </c>
      <c r="J6" s="39">
        <v>8.9532802839999995E-2</v>
      </c>
      <c r="K6" s="40">
        <v>276.07165620000001</v>
      </c>
      <c r="L6" s="38">
        <v>108.4535515</v>
      </c>
      <c r="M6" s="41">
        <v>0.16625619359999999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1428.5607090000001</v>
      </c>
      <c r="F7" s="35">
        <v>77.288652040000002</v>
      </c>
      <c r="G7" s="37">
        <v>0.8324080452</v>
      </c>
      <c r="H7" s="38">
        <v>118.5084674</v>
      </c>
      <c r="I7" s="38">
        <v>42.998307420000003</v>
      </c>
      <c r="J7" s="39">
        <v>5.6674085450000002E-2</v>
      </c>
      <c r="K7" s="40">
        <v>256.35546499999998</v>
      </c>
      <c r="L7" s="38">
        <v>83.882155420000004</v>
      </c>
      <c r="M7" s="41">
        <v>0.13240422260000001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1689.299892</v>
      </c>
      <c r="F8" s="35">
        <v>111.6288505</v>
      </c>
      <c r="G8" s="37">
        <v>0.89075094229999996</v>
      </c>
      <c r="H8" s="38">
        <v>149.66485800000001</v>
      </c>
      <c r="I8" s="38">
        <v>78.676770349999998</v>
      </c>
      <c r="J8" s="39">
        <v>0.11918459770000001</v>
      </c>
      <c r="K8" s="40">
        <v>291.93568529999999</v>
      </c>
      <c r="L8" s="38">
        <v>121.3147973</v>
      </c>
      <c r="M8" s="41">
        <v>0.19046429970000001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1818.1718679999999</v>
      </c>
      <c r="F9" s="35">
        <v>164.559753</v>
      </c>
      <c r="G9" s="37">
        <v>0.99773750090000002</v>
      </c>
      <c r="H9" s="38">
        <v>157.02059729999999</v>
      </c>
      <c r="I9" s="38">
        <v>87.210858680000001</v>
      </c>
      <c r="J9" s="39">
        <v>0.12527325610000001</v>
      </c>
      <c r="K9" s="40">
        <v>306.75665880000003</v>
      </c>
      <c r="L9" s="38">
        <v>151.57349199999999</v>
      </c>
      <c r="M9" s="41">
        <v>0.21775515970000001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1904.502463</v>
      </c>
      <c r="F10" s="35">
        <v>159.86841440000001</v>
      </c>
      <c r="G10" s="37">
        <v>0.99903465849999995</v>
      </c>
      <c r="H10" s="38">
        <v>159.1665821</v>
      </c>
      <c r="I10" s="38">
        <v>89.487781240000004</v>
      </c>
      <c r="J10" s="39">
        <v>0.13587056049999999</v>
      </c>
      <c r="K10" s="40">
        <v>331.15557410000002</v>
      </c>
      <c r="L10" s="38">
        <v>160.52368899999999</v>
      </c>
      <c r="M10" s="41">
        <v>0.2428278988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1887.001622</v>
      </c>
      <c r="F11" s="35">
        <v>157.16959170000001</v>
      </c>
      <c r="G11" s="37">
        <v>0.97945411940000005</v>
      </c>
      <c r="H11" s="38">
        <v>159.87190820000001</v>
      </c>
      <c r="I11" s="38">
        <v>89.845632219999999</v>
      </c>
      <c r="J11" s="39">
        <v>0.13656645510000001</v>
      </c>
      <c r="K11" s="40">
        <v>328.29945429999998</v>
      </c>
      <c r="L11" s="38">
        <v>159.7234885</v>
      </c>
      <c r="M11" s="41">
        <v>0.23945113479999999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1403.63102</v>
      </c>
      <c r="F12" s="35">
        <v>63.14621296</v>
      </c>
      <c r="G12" s="37">
        <v>0.80227410379999997</v>
      </c>
      <c r="H12" s="38">
        <v>132.5734009</v>
      </c>
      <c r="I12" s="38">
        <v>55.216009329999999</v>
      </c>
      <c r="J12" s="39">
        <v>9.25201259E-2</v>
      </c>
      <c r="K12" s="40">
        <v>275.21843710000002</v>
      </c>
      <c r="L12" s="38">
        <v>85.769883160000006</v>
      </c>
      <c r="M12" s="41">
        <v>0.1594178215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1860.965267</v>
      </c>
      <c r="F13" s="35">
        <v>130.2802614</v>
      </c>
      <c r="G13" s="37">
        <v>0.93857192069999995</v>
      </c>
      <c r="H13" s="38">
        <v>149.9218827</v>
      </c>
      <c r="I13" s="38">
        <v>83.974715610000004</v>
      </c>
      <c r="J13" s="39">
        <v>0.1235665007</v>
      </c>
      <c r="K13" s="40">
        <v>319.0011288</v>
      </c>
      <c r="L13" s="38">
        <v>141.02404559999999</v>
      </c>
      <c r="M13" s="41">
        <v>0.22057838809999999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1543.2109640000001</v>
      </c>
      <c r="F14" s="35">
        <v>72.965825080000002</v>
      </c>
      <c r="G14" s="37">
        <v>0.79733942660000001</v>
      </c>
      <c r="H14" s="38">
        <v>138.79044579999999</v>
      </c>
      <c r="I14" s="38">
        <v>57.312576010000001</v>
      </c>
      <c r="J14" s="39">
        <v>9.4428702500000003E-2</v>
      </c>
      <c r="K14" s="40">
        <v>272.21610070000003</v>
      </c>
      <c r="L14" s="38">
        <v>90.371430970000006</v>
      </c>
      <c r="M14" s="41">
        <v>0.15998100069999999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1866.869717</v>
      </c>
      <c r="F15" s="35">
        <v>166.08532199999999</v>
      </c>
      <c r="G15" s="37">
        <v>1.0043843699999999</v>
      </c>
      <c r="H15" s="38">
        <v>155.7582936</v>
      </c>
      <c r="I15" s="38">
        <v>90.219031909999998</v>
      </c>
      <c r="J15" s="39">
        <v>0.1300571187</v>
      </c>
      <c r="K15" s="40">
        <v>311.58595300000002</v>
      </c>
      <c r="L15" s="38">
        <v>157.32768859999999</v>
      </c>
      <c r="M15" s="41">
        <v>0.2233506874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1719.828939</v>
      </c>
      <c r="F16" s="35">
        <v>111.6627775</v>
      </c>
      <c r="G16" s="37">
        <v>0.863758629</v>
      </c>
      <c r="H16" s="38">
        <v>143.5923014</v>
      </c>
      <c r="I16" s="38">
        <v>77.467121930000005</v>
      </c>
      <c r="J16" s="39">
        <v>0.1164105719</v>
      </c>
      <c r="K16" s="40">
        <v>292.96868019999999</v>
      </c>
      <c r="L16" s="38">
        <v>123.6531481</v>
      </c>
      <c r="M16" s="41">
        <v>0.19371853980000001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1708.70379</v>
      </c>
      <c r="F17" s="35">
        <v>146.1505143</v>
      </c>
      <c r="G17" s="37">
        <v>0.99189986809999997</v>
      </c>
      <c r="H17" s="38">
        <v>143.60283670000001</v>
      </c>
      <c r="I17" s="38">
        <v>70.471347899999998</v>
      </c>
      <c r="J17" s="39">
        <v>9.3380424379999993E-2</v>
      </c>
      <c r="K17" s="40">
        <v>283.72895130000001</v>
      </c>
      <c r="L17" s="38">
        <v>131.66858310000001</v>
      </c>
      <c r="M17" s="41">
        <v>0.18137987420000001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1477.1044690000001</v>
      </c>
      <c r="F18" s="35">
        <v>81.502869029999999</v>
      </c>
      <c r="G18" s="37">
        <v>0.87179159159999997</v>
      </c>
      <c r="H18" s="38">
        <v>124.1821874</v>
      </c>
      <c r="I18" s="38">
        <v>48.622459130000003</v>
      </c>
      <c r="J18" s="39">
        <v>6.6261710830000001E-2</v>
      </c>
      <c r="K18" s="40">
        <v>260.82387410000001</v>
      </c>
      <c r="L18" s="38">
        <v>89.320953660000001</v>
      </c>
      <c r="M18" s="41">
        <v>0.14280700469999999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1057.9331999999999</v>
      </c>
      <c r="F19" s="35">
        <v>4.7254676819999997</v>
      </c>
      <c r="G19" s="37">
        <v>0.6392107266</v>
      </c>
      <c r="H19" s="38">
        <v>111.7331471</v>
      </c>
      <c r="I19" s="38">
        <v>12.90615358</v>
      </c>
      <c r="J19" s="39">
        <v>5.2735528449999999E-2</v>
      </c>
      <c r="K19" s="40">
        <v>260.05287670000001</v>
      </c>
      <c r="L19" s="38">
        <v>19.89475946</v>
      </c>
      <c r="M19" s="41">
        <v>0.1170333685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1860.1640789999999</v>
      </c>
      <c r="F20" s="35">
        <v>149.2152797</v>
      </c>
      <c r="G20" s="37">
        <v>0.95487163789999996</v>
      </c>
      <c r="H20" s="38">
        <v>161.29192320000001</v>
      </c>
      <c r="I20" s="38">
        <v>89.595566270000006</v>
      </c>
      <c r="J20" s="39">
        <v>0.1382677823</v>
      </c>
      <c r="K20" s="40">
        <v>324.48362120000002</v>
      </c>
      <c r="L20" s="38">
        <v>156.56108420000001</v>
      </c>
      <c r="M20" s="41">
        <v>0.2379349332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1573.2603389999999</v>
      </c>
      <c r="F21" s="35">
        <v>81.763994879999998</v>
      </c>
      <c r="G21" s="37">
        <v>0.85143497099999998</v>
      </c>
      <c r="H21" s="38">
        <v>145.81043159999999</v>
      </c>
      <c r="I21" s="38">
        <v>64.159029200000006</v>
      </c>
      <c r="J21" s="39">
        <v>0.1054276118</v>
      </c>
      <c r="K21" s="40">
        <v>280.56228709999999</v>
      </c>
      <c r="L21" s="38">
        <v>98.910576250000005</v>
      </c>
      <c r="M21" s="41">
        <v>0.1703842767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1871.6800249999999</v>
      </c>
      <c r="F22" s="35">
        <v>130.9032842</v>
      </c>
      <c r="G22" s="37">
        <v>0.93967366519999995</v>
      </c>
      <c r="H22" s="38">
        <v>151.7269757</v>
      </c>
      <c r="I22" s="38">
        <v>85.690038540000003</v>
      </c>
      <c r="J22" s="39">
        <v>0.12737455640000001</v>
      </c>
      <c r="K22" s="40">
        <v>323.87758600000001</v>
      </c>
      <c r="L22" s="38">
        <v>143.5772934</v>
      </c>
      <c r="M22" s="41">
        <v>0.22522309830000001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1792.2831819999999</v>
      </c>
      <c r="F23" s="35">
        <v>116.17822990000001</v>
      </c>
      <c r="G23" s="37">
        <v>0.84869936450000005</v>
      </c>
      <c r="H23" s="38">
        <v>156.18692830000001</v>
      </c>
      <c r="I23" s="38">
        <v>81.369275000000002</v>
      </c>
      <c r="J23" s="39">
        <v>0.1248847258</v>
      </c>
      <c r="K23" s="40">
        <v>330.75369849999998</v>
      </c>
      <c r="L23" s="38">
        <v>139.010943</v>
      </c>
      <c r="M23" s="41">
        <v>0.22607189690000001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1711.0848559999999</v>
      </c>
      <c r="F24" s="35">
        <v>105.5456827</v>
      </c>
      <c r="G24" s="37">
        <v>0.89557060030000002</v>
      </c>
      <c r="H24" s="38">
        <v>152.4759292</v>
      </c>
      <c r="I24" s="38">
        <v>72.511042259999996</v>
      </c>
      <c r="J24" s="39">
        <v>0.11587445790000001</v>
      </c>
      <c r="K24" s="40">
        <v>288.36478190000003</v>
      </c>
      <c r="L24" s="38">
        <v>115.1023252</v>
      </c>
      <c r="M24" s="41">
        <v>0.1835377852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1887.6698719999999</v>
      </c>
      <c r="F25" s="35">
        <v>140.65350240000001</v>
      </c>
      <c r="G25" s="37">
        <v>0.95450245980000004</v>
      </c>
      <c r="H25" s="38">
        <v>163.02115599999999</v>
      </c>
      <c r="I25" s="38">
        <v>87.700740429999996</v>
      </c>
      <c r="J25" s="39">
        <v>0.13748882300000001</v>
      </c>
      <c r="K25" s="40">
        <v>336.9933206</v>
      </c>
      <c r="L25" s="38">
        <v>156.8154145</v>
      </c>
      <c r="M25" s="41">
        <v>0.24701517379999999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1757.7859779999999</v>
      </c>
      <c r="F26" s="35">
        <v>100.06328739999999</v>
      </c>
      <c r="G26" s="37">
        <v>0.84659709179999998</v>
      </c>
      <c r="H26" s="38">
        <v>153.5416003</v>
      </c>
      <c r="I26" s="38">
        <v>79.99842701</v>
      </c>
      <c r="J26" s="39">
        <v>0.1212780066</v>
      </c>
      <c r="K26" s="40">
        <v>336.14585970000002</v>
      </c>
      <c r="L26" s="38">
        <v>132.0683923</v>
      </c>
      <c r="M26" s="41">
        <v>0.22924263719999999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1846.6470730000001</v>
      </c>
      <c r="F27" s="35">
        <v>118.5304762</v>
      </c>
      <c r="G27" s="37">
        <v>0.89973682880000005</v>
      </c>
      <c r="H27" s="38">
        <v>160.22467420000001</v>
      </c>
      <c r="I27" s="38">
        <v>81.989768789999999</v>
      </c>
      <c r="J27" s="39">
        <v>0.1315102182</v>
      </c>
      <c r="K27" s="40">
        <v>339.24426360000001</v>
      </c>
      <c r="L27" s="38">
        <v>144.16601489999999</v>
      </c>
      <c r="M27" s="41">
        <v>0.24136796769999999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1805.6006090000001</v>
      </c>
      <c r="F28" s="35">
        <v>128.25065079999999</v>
      </c>
      <c r="G28" s="37">
        <v>0.89236051599999999</v>
      </c>
      <c r="H28" s="38">
        <v>152.3507032</v>
      </c>
      <c r="I28" s="38">
        <v>85.842531539999996</v>
      </c>
      <c r="J28" s="39">
        <v>0.12520626800000001</v>
      </c>
      <c r="K28" s="40">
        <v>325.83026080000002</v>
      </c>
      <c r="L28" s="38">
        <v>144.16054370000001</v>
      </c>
      <c r="M28" s="41">
        <v>0.22414354950000001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1764.886045</v>
      </c>
      <c r="F29" s="35">
        <v>144.94687479999999</v>
      </c>
      <c r="G29" s="37">
        <v>0.97500432739999998</v>
      </c>
      <c r="H29" s="38">
        <v>156.4832706</v>
      </c>
      <c r="I29" s="38">
        <v>79.870925999999997</v>
      </c>
      <c r="J29" s="39">
        <v>0.11967353009999999</v>
      </c>
      <c r="K29" s="40">
        <v>296.01204510000002</v>
      </c>
      <c r="L29" s="38">
        <v>136.65470310000001</v>
      </c>
      <c r="M29" s="41">
        <v>0.1994544301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1840.5772509999999</v>
      </c>
      <c r="F30" s="35">
        <v>120.7749477</v>
      </c>
      <c r="G30" s="37">
        <v>0.92721443069999998</v>
      </c>
      <c r="H30" s="38">
        <v>147.4422529</v>
      </c>
      <c r="I30" s="38">
        <v>81.967002390000005</v>
      </c>
      <c r="J30" s="39">
        <v>0.1207435741</v>
      </c>
      <c r="K30" s="40">
        <v>311.85721569999998</v>
      </c>
      <c r="L30" s="38">
        <v>134.1329858</v>
      </c>
      <c r="M30" s="41">
        <v>0.21176495040000001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1791.484698</v>
      </c>
      <c r="F31" s="35">
        <v>100.33082949999999</v>
      </c>
      <c r="G31" s="37">
        <v>0.84171499819999995</v>
      </c>
      <c r="H31" s="38">
        <v>150.39265990000001</v>
      </c>
      <c r="I31" s="38">
        <v>76.339419129999996</v>
      </c>
      <c r="J31" s="39">
        <v>0.1171282778</v>
      </c>
      <c r="K31" s="40">
        <v>338.21580069999999</v>
      </c>
      <c r="L31" s="38">
        <v>129.0291938</v>
      </c>
      <c r="M31" s="41">
        <v>0.22682768489999999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1501.529661</v>
      </c>
      <c r="F32" s="35">
        <v>72.658885569999995</v>
      </c>
      <c r="G32" s="37">
        <v>0.85309761679999996</v>
      </c>
      <c r="H32" s="38">
        <v>135.51545290000001</v>
      </c>
      <c r="I32" s="38">
        <v>56.480302430000002</v>
      </c>
      <c r="J32" s="39">
        <v>8.5863025110000005E-2</v>
      </c>
      <c r="K32" s="40">
        <v>267.12686439999999</v>
      </c>
      <c r="L32" s="38">
        <v>90.163467979999993</v>
      </c>
      <c r="M32" s="41">
        <v>0.1529907257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1699.9964219999999</v>
      </c>
      <c r="F33" s="35">
        <v>107.48667500000001</v>
      </c>
      <c r="G33" s="37">
        <v>0.87179510579999997</v>
      </c>
      <c r="H33" s="38">
        <v>144.52023750000001</v>
      </c>
      <c r="I33" s="38">
        <v>74.871304370000004</v>
      </c>
      <c r="J33" s="39">
        <v>0.1165536482</v>
      </c>
      <c r="K33" s="40">
        <v>292.0468821</v>
      </c>
      <c r="L33" s="38">
        <v>119.7064898</v>
      </c>
      <c r="M33" s="41">
        <v>0.19218512239999999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1431.0481830000001</v>
      </c>
      <c r="F34" s="35">
        <v>62.908490559999997</v>
      </c>
      <c r="G34" s="37">
        <v>0.81102970360000004</v>
      </c>
      <c r="H34" s="38">
        <v>129.21095020000001</v>
      </c>
      <c r="I34" s="38">
        <v>46.702952860000003</v>
      </c>
      <c r="J34" s="39">
        <v>7.6285315409999999E-2</v>
      </c>
      <c r="K34" s="40">
        <v>267.7859315</v>
      </c>
      <c r="L34" s="38">
        <v>79.446751120000002</v>
      </c>
      <c r="M34" s="41">
        <v>0.147078337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1848.356421</v>
      </c>
      <c r="F35" s="35">
        <v>138.51154320000001</v>
      </c>
      <c r="G35" s="37">
        <v>0.94178289859999997</v>
      </c>
      <c r="H35" s="38">
        <v>163.8862412</v>
      </c>
      <c r="I35" s="38">
        <v>90.31808882</v>
      </c>
      <c r="J35" s="39">
        <v>0.14057677069999999</v>
      </c>
      <c r="K35" s="40">
        <v>330.45364339999998</v>
      </c>
      <c r="L35" s="38">
        <v>155.947429</v>
      </c>
      <c r="M35" s="41">
        <v>0.2429874897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1609.157878</v>
      </c>
      <c r="F36" s="35">
        <v>99.565820259999995</v>
      </c>
      <c r="G36" s="37">
        <v>0.8440004579</v>
      </c>
      <c r="H36" s="38">
        <v>141.91200449999999</v>
      </c>
      <c r="I36" s="38">
        <v>72.851105930000003</v>
      </c>
      <c r="J36" s="39">
        <v>0.11319067739999999</v>
      </c>
      <c r="K36" s="40">
        <v>277.88780639999999</v>
      </c>
      <c r="L36" s="38">
        <v>112.9719941</v>
      </c>
      <c r="M36" s="41">
        <v>0.17987051449999999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1842.194011</v>
      </c>
      <c r="F37" s="35">
        <v>139.13107210000001</v>
      </c>
      <c r="G37" s="37">
        <v>0.96647631639999998</v>
      </c>
      <c r="H37" s="38">
        <v>155.1744874</v>
      </c>
      <c r="I37" s="38">
        <v>85.348035190000004</v>
      </c>
      <c r="J37" s="39">
        <v>0.12752166300000001</v>
      </c>
      <c r="K37" s="40">
        <v>311.35722770000001</v>
      </c>
      <c r="L37" s="38">
        <v>144.2863567</v>
      </c>
      <c r="M37" s="41">
        <v>0.21700714970000001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1499.286486</v>
      </c>
      <c r="F38" s="35">
        <v>109.43330159999999</v>
      </c>
      <c r="G38" s="37">
        <v>0.87331891390000005</v>
      </c>
      <c r="H38" s="38">
        <v>107.2013887</v>
      </c>
      <c r="I38" s="38">
        <v>42.274594309999998</v>
      </c>
      <c r="J38" s="39">
        <v>3.6133021809999999E-2</v>
      </c>
      <c r="K38" s="40">
        <v>243.84720780000001</v>
      </c>
      <c r="L38" s="38">
        <v>94.580297659999999</v>
      </c>
      <c r="M38" s="41">
        <v>0.12359504170000001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1380.0249940000001</v>
      </c>
      <c r="F39" s="35">
        <v>60.500404979999999</v>
      </c>
      <c r="G39" s="37">
        <v>0.78217273409999999</v>
      </c>
      <c r="H39" s="38">
        <v>115.48316010000001</v>
      </c>
      <c r="I39" s="38">
        <v>36.599235389999997</v>
      </c>
      <c r="J39" s="39">
        <v>4.9437562679999998E-2</v>
      </c>
      <c r="K39" s="40">
        <v>245.9683651</v>
      </c>
      <c r="L39" s="38">
        <v>69.219091559999995</v>
      </c>
      <c r="M39" s="41">
        <v>0.1175052726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1889.1517879999999</v>
      </c>
      <c r="F40" s="35">
        <v>192.87286649999999</v>
      </c>
      <c r="G40" s="37">
        <v>1.030265202</v>
      </c>
      <c r="H40" s="38">
        <v>157.9995174</v>
      </c>
      <c r="I40" s="38">
        <v>95.374986079999999</v>
      </c>
      <c r="J40" s="39">
        <v>0.1332601088</v>
      </c>
      <c r="K40" s="40">
        <v>312.70061550000003</v>
      </c>
      <c r="L40" s="38">
        <v>167.86995139999999</v>
      </c>
      <c r="M40" s="41">
        <v>0.2289443749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1207.0456650000001</v>
      </c>
      <c r="F41" s="35">
        <v>16.91207571</v>
      </c>
      <c r="G41" s="37">
        <v>0.64308805820000003</v>
      </c>
      <c r="H41" s="38">
        <v>115.9515603</v>
      </c>
      <c r="I41" s="38">
        <v>24.828323749999999</v>
      </c>
      <c r="J41" s="39">
        <v>6.5275414739999996E-2</v>
      </c>
      <c r="K41" s="40">
        <v>266.36118190000002</v>
      </c>
      <c r="L41" s="38">
        <v>42.058774190000001</v>
      </c>
      <c r="M41" s="41">
        <v>0.13333296659999999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1392.5089370000001</v>
      </c>
      <c r="F42" s="35">
        <v>69.827220679999996</v>
      </c>
      <c r="G42" s="37">
        <v>0.81111163220000004</v>
      </c>
      <c r="H42" s="38">
        <v>111.3729398</v>
      </c>
      <c r="I42" s="38">
        <v>36.27068105</v>
      </c>
      <c r="J42" s="39">
        <v>4.0569095069999998E-2</v>
      </c>
      <c r="K42" s="40">
        <v>247.25787439999999</v>
      </c>
      <c r="L42" s="38">
        <v>74.549782129999997</v>
      </c>
      <c r="M42" s="41">
        <v>0.11523857429999999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1860.3144589999999</v>
      </c>
      <c r="F43" s="35">
        <v>135.8021694</v>
      </c>
      <c r="G43" s="37">
        <v>0.9530451768</v>
      </c>
      <c r="H43" s="38">
        <v>154.2365029</v>
      </c>
      <c r="I43" s="38">
        <v>84.358329580000003</v>
      </c>
      <c r="J43" s="39">
        <v>0.12933257179999999</v>
      </c>
      <c r="K43" s="40">
        <v>326.97732910000002</v>
      </c>
      <c r="L43" s="38">
        <v>147.80865259999999</v>
      </c>
      <c r="M43" s="41">
        <v>0.2317211699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1778.162601</v>
      </c>
      <c r="F44" s="35">
        <v>136.53088109999999</v>
      </c>
      <c r="G44" s="37">
        <v>0.95798233239999997</v>
      </c>
      <c r="H44" s="38">
        <v>158.61690949999999</v>
      </c>
      <c r="I44" s="38">
        <v>86.555196809999998</v>
      </c>
      <c r="J44" s="39">
        <v>0.13291482800000001</v>
      </c>
      <c r="K44" s="40">
        <v>316.93369189999999</v>
      </c>
      <c r="L44" s="38">
        <v>146.72702369999999</v>
      </c>
      <c r="M44" s="41">
        <v>0.23023458320000001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1867.875045</v>
      </c>
      <c r="F45" s="35">
        <v>158.78607400000001</v>
      </c>
      <c r="G45" s="37">
        <v>1.0253310600000001</v>
      </c>
      <c r="H45" s="38">
        <v>157.02142409999999</v>
      </c>
      <c r="I45" s="38">
        <v>90.270813939999996</v>
      </c>
      <c r="J45" s="39">
        <v>0.1340877748</v>
      </c>
      <c r="K45" s="40">
        <v>318.89231760000001</v>
      </c>
      <c r="L45" s="38">
        <v>157.97014859999999</v>
      </c>
      <c r="M45" s="41">
        <v>0.2355969892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1866.7001330000001</v>
      </c>
      <c r="F46" s="35">
        <v>140.51794380000001</v>
      </c>
      <c r="G46" s="37">
        <v>0.95118938109999995</v>
      </c>
      <c r="H46" s="38">
        <v>151.90649809999999</v>
      </c>
      <c r="I46" s="38">
        <v>85.971154069999997</v>
      </c>
      <c r="J46" s="39">
        <v>0.12627501860000001</v>
      </c>
      <c r="K46" s="40">
        <v>319.74170459999999</v>
      </c>
      <c r="L46" s="38">
        <v>147.61888669999999</v>
      </c>
      <c r="M46" s="41">
        <v>0.2244078082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1568.025396</v>
      </c>
      <c r="F47" s="35">
        <v>103.1537187</v>
      </c>
      <c r="G47" s="37">
        <v>0.92186230859999996</v>
      </c>
      <c r="H47" s="38">
        <v>134.06578429999999</v>
      </c>
      <c r="I47" s="38">
        <v>57.154956820000002</v>
      </c>
      <c r="J47" s="39">
        <v>7.8353534599999997E-2</v>
      </c>
      <c r="K47" s="40">
        <v>271.35063450000001</v>
      </c>
      <c r="L47" s="38">
        <v>106.0275675</v>
      </c>
      <c r="M47" s="41">
        <v>0.1579456139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1530.872691</v>
      </c>
      <c r="F48" s="35">
        <v>116.8160985</v>
      </c>
      <c r="G48" s="37">
        <v>0.92454200549999999</v>
      </c>
      <c r="H48" s="38">
        <v>114.29654170000001</v>
      </c>
      <c r="I48" s="38">
        <v>47.591832689999997</v>
      </c>
      <c r="J48" s="39">
        <v>4.9691697969999997E-2</v>
      </c>
      <c r="K48" s="40">
        <v>252.44192720000001</v>
      </c>
      <c r="L48" s="38">
        <v>100.25401100000001</v>
      </c>
      <c r="M48" s="41">
        <v>0.13559104050000001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1887.5508239999999</v>
      </c>
      <c r="F49" s="35">
        <v>138.04928939999999</v>
      </c>
      <c r="G49" s="37">
        <v>0.94997392319999996</v>
      </c>
      <c r="H49" s="38">
        <v>164.54283050000001</v>
      </c>
      <c r="I49" s="38">
        <v>88.630611610000003</v>
      </c>
      <c r="J49" s="39">
        <v>0.14001661100000001</v>
      </c>
      <c r="K49" s="40">
        <v>335.9144905</v>
      </c>
      <c r="L49" s="38">
        <v>156.06345920000001</v>
      </c>
      <c r="M49" s="41">
        <v>0.24735811260000001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1851.0615319999999</v>
      </c>
      <c r="F50" s="35">
        <v>136.63202319999999</v>
      </c>
      <c r="G50" s="37">
        <v>0.96779258800000001</v>
      </c>
      <c r="H50" s="38">
        <v>152.64497280000001</v>
      </c>
      <c r="I50" s="38">
        <v>85.067520189999996</v>
      </c>
      <c r="J50" s="39">
        <v>0.12567398960000001</v>
      </c>
      <c r="K50" s="40">
        <v>311.4917246</v>
      </c>
      <c r="L50" s="38">
        <v>142.53537660000001</v>
      </c>
      <c r="M50" s="41">
        <v>0.21589461439999999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1666.6931460000001</v>
      </c>
      <c r="F51" s="35">
        <v>109.4505729</v>
      </c>
      <c r="G51" s="37">
        <v>0.88836189320000003</v>
      </c>
      <c r="H51" s="38">
        <v>148.1360383</v>
      </c>
      <c r="I51" s="38">
        <v>77.021053170000002</v>
      </c>
      <c r="J51" s="39">
        <v>0.11838484320000001</v>
      </c>
      <c r="K51" s="40">
        <v>294.16878889999998</v>
      </c>
      <c r="L51" s="38">
        <v>121.450306</v>
      </c>
      <c r="M51" s="41">
        <v>0.1921975994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1688.5777820000001</v>
      </c>
      <c r="F52" s="35">
        <v>112.5551411</v>
      </c>
      <c r="G52" s="37">
        <v>0.90447332800000002</v>
      </c>
      <c r="H52" s="38">
        <v>150.70571559999999</v>
      </c>
      <c r="I52" s="38">
        <v>79.284733770000003</v>
      </c>
      <c r="J52" s="39">
        <v>0.1184365412</v>
      </c>
      <c r="K52" s="40">
        <v>285.67575410000001</v>
      </c>
      <c r="L52" s="38">
        <v>119.6181033</v>
      </c>
      <c r="M52" s="41">
        <v>0.1841936653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1777.7927420000001</v>
      </c>
      <c r="F53" s="35">
        <v>98.414086440000005</v>
      </c>
      <c r="G53" s="37">
        <v>0.84690322610000002</v>
      </c>
      <c r="H53" s="38">
        <v>156.75977639999999</v>
      </c>
      <c r="I53" s="38">
        <v>77.20883293</v>
      </c>
      <c r="J53" s="39">
        <v>0.12362152110000001</v>
      </c>
      <c r="K53" s="40">
        <v>337.95323480000002</v>
      </c>
      <c r="L53" s="38">
        <v>131.73221649999999</v>
      </c>
      <c r="M53" s="41">
        <v>0.2324192964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1827.829195</v>
      </c>
      <c r="F54" s="35">
        <v>141.96603999999999</v>
      </c>
      <c r="G54" s="37">
        <v>0.97106599739999999</v>
      </c>
      <c r="H54" s="38">
        <v>160.51503159999999</v>
      </c>
      <c r="I54" s="38">
        <v>87.675647260000005</v>
      </c>
      <c r="J54" s="39">
        <v>0.13657522790000001</v>
      </c>
      <c r="K54" s="40">
        <v>324.51997929999999</v>
      </c>
      <c r="L54" s="38">
        <v>152.84198470000001</v>
      </c>
      <c r="M54" s="41">
        <v>0.23937312720000001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1897.8730989999999</v>
      </c>
      <c r="F55" s="35">
        <v>156.1786395</v>
      </c>
      <c r="G55" s="37">
        <v>0.99290423880000001</v>
      </c>
      <c r="H55" s="38">
        <v>156.33270049999999</v>
      </c>
      <c r="I55" s="38">
        <v>88.471153689999994</v>
      </c>
      <c r="J55" s="39">
        <v>0.13392503880000001</v>
      </c>
      <c r="K55" s="40">
        <v>327.8109753</v>
      </c>
      <c r="L55" s="38">
        <v>157.59169249999999</v>
      </c>
      <c r="M55" s="41">
        <v>0.23867790159999999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1850.0747449999999</v>
      </c>
      <c r="F56" s="35">
        <v>145.47908079999999</v>
      </c>
      <c r="G56" s="37">
        <v>0.96862590950000005</v>
      </c>
      <c r="H56" s="38">
        <v>162.42240050000001</v>
      </c>
      <c r="I56" s="38">
        <v>91.636304280000004</v>
      </c>
      <c r="J56" s="39">
        <v>0.14145504079999999</v>
      </c>
      <c r="K56" s="40">
        <v>328.80820180000001</v>
      </c>
      <c r="L56" s="38">
        <v>159.60786479999999</v>
      </c>
      <c r="M56" s="41">
        <v>0.24833267340000001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1669.8951970000001</v>
      </c>
      <c r="F57" s="35">
        <v>143.11844909999999</v>
      </c>
      <c r="G57" s="37">
        <v>0.99080545340000004</v>
      </c>
      <c r="H57" s="38">
        <v>136.56695759999999</v>
      </c>
      <c r="I57" s="38">
        <v>63.950064660000002</v>
      </c>
      <c r="J57" s="39">
        <v>8.1147127390000004E-2</v>
      </c>
      <c r="K57" s="40">
        <v>277.33476000000002</v>
      </c>
      <c r="L57" s="38">
        <v>123.8025329</v>
      </c>
      <c r="M57" s="41">
        <v>0.17019942669999999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1756.352938</v>
      </c>
      <c r="F58" s="35">
        <v>110.9453572</v>
      </c>
      <c r="G58" s="37">
        <v>0.85992503789999997</v>
      </c>
      <c r="H58" s="38">
        <v>153.6033764</v>
      </c>
      <c r="I58" s="38">
        <v>81.902265929999999</v>
      </c>
      <c r="J58" s="39">
        <v>0.1227040069</v>
      </c>
      <c r="K58" s="40">
        <v>329.69739950000002</v>
      </c>
      <c r="L58" s="38">
        <v>136.0051426</v>
      </c>
      <c r="M58" s="41">
        <v>0.2252529133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1680.404767</v>
      </c>
      <c r="F59" s="35">
        <v>107.2674045</v>
      </c>
      <c r="G59" s="37">
        <v>0.91013568079999996</v>
      </c>
      <c r="H59" s="38">
        <v>148.83200120000001</v>
      </c>
      <c r="I59" s="38">
        <v>68.199633980000002</v>
      </c>
      <c r="J59" s="39">
        <v>0.1052425919</v>
      </c>
      <c r="K59" s="40">
        <v>286.00456309999998</v>
      </c>
      <c r="L59" s="38">
        <v>115.63376940000001</v>
      </c>
      <c r="M59" s="41">
        <v>0.18075302500000001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1535.9383680000001</v>
      </c>
      <c r="F60" s="35">
        <v>107.9562037</v>
      </c>
      <c r="G60" s="37">
        <v>0.93724916300000005</v>
      </c>
      <c r="H60" s="38">
        <v>118.2458254</v>
      </c>
      <c r="I60" s="38">
        <v>48.320976350000002</v>
      </c>
      <c r="J60" s="39">
        <v>5.7774255160000003E-2</v>
      </c>
      <c r="K60" s="40">
        <v>256.99793030000001</v>
      </c>
      <c r="L60" s="38">
        <v>97.64425774</v>
      </c>
      <c r="M60" s="41">
        <v>0.14196775270000001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1569.647925</v>
      </c>
      <c r="F61" s="35">
        <v>89.6355547</v>
      </c>
      <c r="G61" s="37">
        <v>0.83612097190000001</v>
      </c>
      <c r="H61" s="38">
        <v>140.12914620000001</v>
      </c>
      <c r="I61" s="38">
        <v>68.705978680000001</v>
      </c>
      <c r="J61" s="39">
        <v>0.1103695297</v>
      </c>
      <c r="K61" s="40">
        <v>276.91754029999998</v>
      </c>
      <c r="L61" s="38">
        <v>103.8738779</v>
      </c>
      <c r="M61" s="41">
        <v>0.1775031044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1779.748742</v>
      </c>
      <c r="F62" s="35">
        <v>144.6789674</v>
      </c>
      <c r="G62" s="37">
        <v>0.95310629899999999</v>
      </c>
      <c r="H62" s="38">
        <v>160.38495090000001</v>
      </c>
      <c r="I62" s="38">
        <v>87.743998430000005</v>
      </c>
      <c r="J62" s="39">
        <v>0.1363255045</v>
      </c>
      <c r="K62" s="40">
        <v>322.42345790000002</v>
      </c>
      <c r="L62" s="38">
        <v>150.7207176</v>
      </c>
      <c r="M62" s="41">
        <v>0.23748587800000001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1584.603811</v>
      </c>
      <c r="F63" s="35">
        <v>117.36525140000001</v>
      </c>
      <c r="G63" s="37">
        <v>0.94587464840000002</v>
      </c>
      <c r="H63" s="38">
        <v>125.4217652</v>
      </c>
      <c r="I63" s="38">
        <v>54.31473613</v>
      </c>
      <c r="J63" s="39">
        <v>6.5630615549999993E-2</v>
      </c>
      <c r="K63" s="40">
        <v>264.64071869999998</v>
      </c>
      <c r="L63" s="38">
        <v>105.954898</v>
      </c>
      <c r="M63" s="41">
        <v>0.1517844965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1754.215745</v>
      </c>
      <c r="F64" s="35">
        <v>126.8652312</v>
      </c>
      <c r="G64" s="37">
        <v>0.92706139890000006</v>
      </c>
      <c r="H64" s="38">
        <v>153.84570640000001</v>
      </c>
      <c r="I64" s="38">
        <v>81.204375119999995</v>
      </c>
      <c r="J64" s="39">
        <v>0.122934926</v>
      </c>
      <c r="K64" s="40">
        <v>301.02172300000001</v>
      </c>
      <c r="L64" s="38">
        <v>133.3432693</v>
      </c>
      <c r="M64" s="41">
        <v>0.20323666570000001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1923.710362</v>
      </c>
      <c r="F65" s="35">
        <v>150.57038069999999</v>
      </c>
      <c r="G65" s="37">
        <v>0.99746487390000005</v>
      </c>
      <c r="H65" s="38">
        <v>149.92904559999999</v>
      </c>
      <c r="I65" s="38">
        <v>90.067743350000001</v>
      </c>
      <c r="J65" s="39">
        <v>0.1272148864</v>
      </c>
      <c r="K65" s="40">
        <v>315.46145530000001</v>
      </c>
      <c r="L65" s="38">
        <v>149.11613869999999</v>
      </c>
      <c r="M65" s="41">
        <v>0.21978687990000001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1546.264496</v>
      </c>
      <c r="F66" s="35">
        <v>107.2171716</v>
      </c>
      <c r="G66" s="37">
        <v>0.93354403080000004</v>
      </c>
      <c r="H66" s="38">
        <v>121.7819197</v>
      </c>
      <c r="I66" s="38">
        <v>51.206878420000002</v>
      </c>
      <c r="J66" s="39">
        <v>6.3177737289999994E-2</v>
      </c>
      <c r="K66" s="40">
        <v>259.48338819999998</v>
      </c>
      <c r="L66" s="38">
        <v>99.405814120000002</v>
      </c>
      <c r="M66" s="41">
        <v>0.14627179360000001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1890.797145</v>
      </c>
      <c r="F67" s="35">
        <v>164.91531760000001</v>
      </c>
      <c r="G67" s="37">
        <v>1.0094114350000001</v>
      </c>
      <c r="H67" s="38">
        <v>158.26363900000001</v>
      </c>
      <c r="I67" s="38">
        <v>91.308915229999997</v>
      </c>
      <c r="J67" s="39">
        <v>0.1351946684</v>
      </c>
      <c r="K67" s="40">
        <v>321.66904219999998</v>
      </c>
      <c r="L67" s="38">
        <v>161.49828389999999</v>
      </c>
      <c r="M67" s="41">
        <v>0.2363667233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1881.407381</v>
      </c>
      <c r="F68" s="35">
        <v>156.45210929999999</v>
      </c>
      <c r="G68" s="37">
        <v>0.99042268730000005</v>
      </c>
      <c r="H68" s="38">
        <v>156.2926764</v>
      </c>
      <c r="I68" s="38">
        <v>88.397292759999999</v>
      </c>
      <c r="J68" s="39">
        <v>0.13173319629999999</v>
      </c>
      <c r="K68" s="40">
        <v>318.98072530000002</v>
      </c>
      <c r="L68" s="38">
        <v>154.98136940000001</v>
      </c>
      <c r="M68" s="41">
        <v>0.2291577853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1829.0644970000001</v>
      </c>
      <c r="F69" s="35">
        <v>128.29349999999999</v>
      </c>
      <c r="G69" s="37">
        <v>0.90121916329999996</v>
      </c>
      <c r="H69" s="38">
        <v>153.9039981</v>
      </c>
      <c r="I69" s="38">
        <v>84.370756720000003</v>
      </c>
      <c r="J69" s="39">
        <v>0.12733878400000001</v>
      </c>
      <c r="K69" s="40">
        <v>326.50393750000001</v>
      </c>
      <c r="L69" s="38">
        <v>145.2831223</v>
      </c>
      <c r="M69" s="41">
        <v>0.2269963844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1864.4576939999999</v>
      </c>
      <c r="F70" s="35">
        <v>169.57162589999999</v>
      </c>
      <c r="G70" s="37">
        <v>1.003524012</v>
      </c>
      <c r="H70" s="38">
        <v>163.12108799999999</v>
      </c>
      <c r="I70" s="38">
        <v>94.299607420000001</v>
      </c>
      <c r="J70" s="39">
        <v>0.14322734870000001</v>
      </c>
      <c r="K70" s="40">
        <v>329.50726470000001</v>
      </c>
      <c r="L70" s="38">
        <v>169.04307270000001</v>
      </c>
      <c r="M70" s="41">
        <v>0.25396237430000002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1413.2739770000001</v>
      </c>
      <c r="F71" s="35">
        <v>84.264008090000004</v>
      </c>
      <c r="G71" s="37">
        <v>0.81825190699999995</v>
      </c>
      <c r="H71" s="38">
        <v>108.4564792</v>
      </c>
      <c r="I71" s="38">
        <v>35.669804910000003</v>
      </c>
      <c r="J71" s="39">
        <v>3.6021816140000003E-2</v>
      </c>
      <c r="K71" s="40">
        <v>242.27578790000001</v>
      </c>
      <c r="L71" s="38">
        <v>80.878227280000004</v>
      </c>
      <c r="M71" s="41">
        <v>0.1134779529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1297.538284</v>
      </c>
      <c r="F72" s="35">
        <v>42.99823327</v>
      </c>
      <c r="G72" s="37">
        <v>0.73745625209999999</v>
      </c>
      <c r="H72" s="38">
        <v>124.2666985</v>
      </c>
      <c r="I72" s="38">
        <v>39.642425109999998</v>
      </c>
      <c r="J72" s="39">
        <v>7.2387488690000001E-2</v>
      </c>
      <c r="K72" s="40">
        <v>262.3983551</v>
      </c>
      <c r="L72" s="38">
        <v>66.483176369999995</v>
      </c>
      <c r="M72" s="41">
        <v>0.13821050300000001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1842.798139</v>
      </c>
      <c r="F73" s="35">
        <v>127.27542269999999</v>
      </c>
      <c r="G73" s="37">
        <v>0.93120258190000005</v>
      </c>
      <c r="H73" s="38">
        <v>151.71020590000001</v>
      </c>
      <c r="I73" s="38">
        <v>83.083025980000002</v>
      </c>
      <c r="J73" s="39">
        <v>0.12601491879999999</v>
      </c>
      <c r="K73" s="40">
        <v>322.14178149999998</v>
      </c>
      <c r="L73" s="38">
        <v>141.4620697</v>
      </c>
      <c r="M73" s="41">
        <v>0.22369006769999999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1752.624427</v>
      </c>
      <c r="F74" s="35">
        <v>121.1786343</v>
      </c>
      <c r="G74" s="37">
        <v>0.91378608699999997</v>
      </c>
      <c r="H74" s="38">
        <v>148.28430220000001</v>
      </c>
      <c r="I74" s="38">
        <v>81.086148600000001</v>
      </c>
      <c r="J74" s="39">
        <v>0.12014075289999999</v>
      </c>
      <c r="K74" s="40">
        <v>302.0050895</v>
      </c>
      <c r="L74" s="38">
        <v>130.11916350000001</v>
      </c>
      <c r="M74" s="41">
        <v>0.2015842662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1887.0179209999999</v>
      </c>
      <c r="F75" s="35">
        <v>150.1192547</v>
      </c>
      <c r="G75" s="37">
        <v>0.97351129000000003</v>
      </c>
      <c r="H75" s="38">
        <v>154.49772060000001</v>
      </c>
      <c r="I75" s="38">
        <v>87.321712829999996</v>
      </c>
      <c r="J75" s="39">
        <v>0.1310246605</v>
      </c>
      <c r="K75" s="40">
        <v>324.22017979999998</v>
      </c>
      <c r="L75" s="38">
        <v>153.46354249999999</v>
      </c>
      <c r="M75" s="41">
        <v>0.23217830380000001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1777.1571719999999</v>
      </c>
      <c r="F76" s="35">
        <v>125.8519172</v>
      </c>
      <c r="G76" s="37">
        <v>0.93470153980000004</v>
      </c>
      <c r="H76" s="38">
        <v>151.006294</v>
      </c>
      <c r="I76" s="38">
        <v>82.944593519999998</v>
      </c>
      <c r="J76" s="39">
        <v>0.12310699410000001</v>
      </c>
      <c r="K76" s="40">
        <v>298.48645329999999</v>
      </c>
      <c r="L76" s="38">
        <v>131.9903133</v>
      </c>
      <c r="M76" s="41">
        <v>0.20096195680000001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1851.362799</v>
      </c>
      <c r="F77" s="35">
        <v>129.4459052</v>
      </c>
      <c r="G77" s="37">
        <v>0.90475727699999997</v>
      </c>
      <c r="H77" s="38">
        <v>157.84427410000001</v>
      </c>
      <c r="I77" s="38">
        <v>83.613707880000007</v>
      </c>
      <c r="J77" s="39">
        <v>0.1295354524</v>
      </c>
      <c r="K77" s="40">
        <v>333.06469240000001</v>
      </c>
      <c r="L77" s="38">
        <v>147.20718049999999</v>
      </c>
      <c r="M77" s="41">
        <v>0.234041319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1771.328272</v>
      </c>
      <c r="F78" s="35">
        <v>138.6262049</v>
      </c>
      <c r="G78" s="37">
        <v>0.92195533649999994</v>
      </c>
      <c r="H78" s="38">
        <v>156.0385273</v>
      </c>
      <c r="I78" s="38">
        <v>81.535291240000006</v>
      </c>
      <c r="J78" s="39">
        <v>0.1220424316</v>
      </c>
      <c r="K78" s="40">
        <v>302.17656499999998</v>
      </c>
      <c r="L78" s="38">
        <v>139.2343448</v>
      </c>
      <c r="M78" s="41">
        <v>0.2046763388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1837.90922</v>
      </c>
      <c r="F79" s="35">
        <v>154.60050849999999</v>
      </c>
      <c r="G79" s="37">
        <v>0.97544543569999997</v>
      </c>
      <c r="H79" s="38">
        <v>155.0863889</v>
      </c>
      <c r="I79" s="38">
        <v>87.139842650000006</v>
      </c>
      <c r="J79" s="39">
        <v>0.12762366720000001</v>
      </c>
      <c r="K79" s="40">
        <v>306.82544089999999</v>
      </c>
      <c r="L79" s="38">
        <v>149.61889909999999</v>
      </c>
      <c r="M79" s="41">
        <v>0.2152453268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1667.4332039999999</v>
      </c>
      <c r="F80" s="35">
        <v>100.8934387</v>
      </c>
      <c r="G80" s="37">
        <v>0.85347668600000004</v>
      </c>
      <c r="H80" s="38">
        <v>148.7491248</v>
      </c>
      <c r="I80" s="38">
        <v>73.955931140000004</v>
      </c>
      <c r="J80" s="39">
        <v>0.112625875</v>
      </c>
      <c r="K80" s="40">
        <v>284.7807249</v>
      </c>
      <c r="L80" s="38">
        <v>113.73846140000001</v>
      </c>
      <c r="M80" s="41">
        <v>0.1759448579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1827.283379</v>
      </c>
      <c r="F81" s="35">
        <v>182.1946006</v>
      </c>
      <c r="G81" s="37">
        <v>1.040266895</v>
      </c>
      <c r="H81" s="38">
        <v>155.66221590000001</v>
      </c>
      <c r="I81" s="38">
        <v>88.550774570000002</v>
      </c>
      <c r="J81" s="39">
        <v>0.1238988565</v>
      </c>
      <c r="K81" s="40">
        <v>296.65765110000001</v>
      </c>
      <c r="L81" s="38">
        <v>154.127038</v>
      </c>
      <c r="M81" s="41">
        <v>0.2130005774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1796.153728</v>
      </c>
      <c r="F82" s="35">
        <v>133.72764520000001</v>
      </c>
      <c r="G82" s="37">
        <v>0.90700896649999996</v>
      </c>
      <c r="H82" s="38">
        <v>151.45262690000001</v>
      </c>
      <c r="I82" s="38">
        <v>87.553876259999996</v>
      </c>
      <c r="J82" s="39">
        <v>0.1244106156</v>
      </c>
      <c r="K82" s="40">
        <v>329.6723313</v>
      </c>
      <c r="L82" s="38">
        <v>146.6023241</v>
      </c>
      <c r="M82" s="41">
        <v>0.22711268700000001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1561.090674</v>
      </c>
      <c r="F83" s="35">
        <v>76.197501750000001</v>
      </c>
      <c r="G83" s="37">
        <v>0.76114551909999995</v>
      </c>
      <c r="H83" s="38">
        <v>142.2020053</v>
      </c>
      <c r="I83" s="38">
        <v>61.871055509999998</v>
      </c>
      <c r="J83" s="39">
        <v>9.6605867250000005E-2</v>
      </c>
      <c r="K83" s="40">
        <v>277.6767175</v>
      </c>
      <c r="L83" s="38">
        <v>95.380976680000003</v>
      </c>
      <c r="M83" s="41">
        <v>0.15930058590000001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1862.1054160000001</v>
      </c>
      <c r="F84" s="35">
        <v>133.9138198</v>
      </c>
      <c r="G84" s="37">
        <v>0.93225506849999995</v>
      </c>
      <c r="H84" s="38">
        <v>157.0607067</v>
      </c>
      <c r="I84" s="38">
        <v>84.00650263</v>
      </c>
      <c r="J84" s="39">
        <v>0.1305004937</v>
      </c>
      <c r="K84" s="40">
        <v>329.57820299999997</v>
      </c>
      <c r="L84" s="38">
        <v>147.5443319</v>
      </c>
      <c r="M84" s="41">
        <v>0.23238286350000001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1864.681742</v>
      </c>
      <c r="F85" s="35">
        <v>127.93113150000001</v>
      </c>
      <c r="G85" s="37">
        <v>0.93916172470000003</v>
      </c>
      <c r="H85" s="38">
        <v>150.18689929999999</v>
      </c>
      <c r="I85" s="38">
        <v>83.926554249999995</v>
      </c>
      <c r="J85" s="39">
        <v>0.1250629919</v>
      </c>
      <c r="K85" s="40">
        <v>318.68286619999998</v>
      </c>
      <c r="L85" s="38">
        <v>139.12564449999999</v>
      </c>
      <c r="M85" s="41">
        <v>0.21845633240000001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1895.719423</v>
      </c>
      <c r="F86" s="35">
        <v>154.04047679999999</v>
      </c>
      <c r="G86" s="37">
        <v>0.95941198009999995</v>
      </c>
      <c r="H86" s="38">
        <v>162.1867589</v>
      </c>
      <c r="I86" s="38">
        <v>89.217110969999993</v>
      </c>
      <c r="J86" s="39">
        <v>0.13824900870000001</v>
      </c>
      <c r="K86" s="40">
        <v>328.8778567</v>
      </c>
      <c r="L86" s="38">
        <v>159.13059150000001</v>
      </c>
      <c r="M86" s="41">
        <v>0.24157653849999999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1761.9143329999999</v>
      </c>
      <c r="F87" s="35">
        <v>164.07940239999999</v>
      </c>
      <c r="G87" s="37">
        <v>1.028014727</v>
      </c>
      <c r="H87" s="38">
        <v>151.19864720000001</v>
      </c>
      <c r="I87" s="38">
        <v>79.511044220000002</v>
      </c>
      <c r="J87" s="39">
        <v>0.1094925474</v>
      </c>
      <c r="K87" s="40">
        <v>294.21311689999999</v>
      </c>
      <c r="L87" s="38">
        <v>144.5703609</v>
      </c>
      <c r="M87" s="41">
        <v>0.19944146369999999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1765.384775</v>
      </c>
      <c r="F88" s="35">
        <v>108.4747521</v>
      </c>
      <c r="G88" s="37">
        <v>0.86644463120000004</v>
      </c>
      <c r="H88" s="38">
        <v>150.14439440000001</v>
      </c>
      <c r="I88" s="38">
        <v>80.380651999999998</v>
      </c>
      <c r="J88" s="39">
        <v>0.1193133795</v>
      </c>
      <c r="K88" s="40">
        <v>329.07334559999998</v>
      </c>
      <c r="L88" s="38">
        <v>131.4387098</v>
      </c>
      <c r="M88" s="41">
        <v>0.22244087060000001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1820.0237540000001</v>
      </c>
      <c r="F89" s="35">
        <v>124.68320900000001</v>
      </c>
      <c r="G89" s="37">
        <v>0.92492379059999996</v>
      </c>
      <c r="H89" s="38">
        <v>148.5711565</v>
      </c>
      <c r="I89" s="38">
        <v>82.671490140000003</v>
      </c>
      <c r="J89" s="39">
        <v>0.1206665811</v>
      </c>
      <c r="K89" s="40">
        <v>310.4784689</v>
      </c>
      <c r="L89" s="38">
        <v>135.49579220000001</v>
      </c>
      <c r="M89" s="41">
        <v>0.21049140769999999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1882.458946</v>
      </c>
      <c r="F90" s="35">
        <v>173.91667430000001</v>
      </c>
      <c r="G90" s="37">
        <v>1.0037564290000001</v>
      </c>
      <c r="H90" s="38">
        <v>156.58498059999999</v>
      </c>
      <c r="I90" s="38">
        <v>92.604855060000006</v>
      </c>
      <c r="J90" s="39">
        <v>0.133251072</v>
      </c>
      <c r="K90" s="40">
        <v>315.5733414</v>
      </c>
      <c r="L90" s="38">
        <v>163.24400489999999</v>
      </c>
      <c r="M90" s="41">
        <v>0.2315268804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0BBA7EE-EAEF-4496-A097-82EBC0131708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4DB9C09D-E4A1-41A8-938C-A5F52D18E479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400B278A-3FB5-46CE-A50A-4FABF63998F5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18E03CF6-52AC-4910-B168-964C60345104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ED76F796-1393-4D97-8C7E-1128EEA6B68F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7B2B8477-82BB-416B-8896-2E25CE10EDA7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8A4A3CA7-D60C-4223-9329-F058F07B4C27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007E1B72-5832-4BF1-934F-5F3B83A0FC0C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A81FFB6B-739C-44F9-B03D-13BF71D455B3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547E1454-92F0-4674-BD4F-06F3E3D97D42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0A7D4553-0414-4F98-B281-6E80777ADB87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B4F2970F-0014-4B1C-B14F-ABC2270689ED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Y1001"/>
  <sheetViews>
    <sheetView workbookViewId="0">
      <selection activeCell="L4" sqref="L4"/>
    </sheetView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1726.5470975881049</v>
      </c>
      <c r="F3" s="35">
        <f t="shared" ref="F3:M3" si="0">SUMPRODUCT($D$4:$D$102, F$4:F$102)</f>
        <v>140.58473562681743</v>
      </c>
      <c r="G3" s="36">
        <f t="shared" si="0"/>
        <v>0.92772712441755234</v>
      </c>
      <c r="H3" s="35">
        <f t="shared" si="0"/>
        <v>181.45320679700987</v>
      </c>
      <c r="I3" s="35">
        <f t="shared" si="0"/>
        <v>66.881470489493864</v>
      </c>
      <c r="J3" s="36">
        <f t="shared" si="0"/>
        <v>0.10973579656658433</v>
      </c>
      <c r="K3" s="35">
        <f t="shared" si="0"/>
        <v>172.76818306052863</v>
      </c>
      <c r="L3" s="35">
        <f t="shared" si="0"/>
        <v>86.893662111806449</v>
      </c>
      <c r="M3" s="36">
        <f t="shared" si="0"/>
        <v>9.5733126864135973E-2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1446.5601469999999</v>
      </c>
      <c r="F4" s="35">
        <v>69.77545705</v>
      </c>
      <c r="G4" s="37">
        <v>0.76487202860000003</v>
      </c>
      <c r="H4" s="38">
        <v>174.4463174</v>
      </c>
      <c r="I4" s="38">
        <v>50.372586200000001</v>
      </c>
      <c r="J4" s="39">
        <v>0.1055038127</v>
      </c>
      <c r="K4" s="40">
        <v>178.5789699</v>
      </c>
      <c r="L4" s="38">
        <v>62.514737080000003</v>
      </c>
      <c r="M4" s="41">
        <v>9.7615310280000006E-2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1790.42578</v>
      </c>
      <c r="F5" s="35">
        <v>134.55932799999999</v>
      </c>
      <c r="G5" s="37">
        <v>0.90075295909999997</v>
      </c>
      <c r="H5" s="38">
        <v>188.29144220000001</v>
      </c>
      <c r="I5" s="38">
        <v>65.090417389999999</v>
      </c>
      <c r="J5" s="39">
        <v>0.116305756</v>
      </c>
      <c r="K5" s="40">
        <v>179.2925587</v>
      </c>
      <c r="L5" s="38">
        <v>89.126580050000001</v>
      </c>
      <c r="M5" s="41">
        <v>8.9727408310000006E-2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1543.9128169999999</v>
      </c>
      <c r="F6" s="35">
        <v>101.25294390000001</v>
      </c>
      <c r="G6" s="37">
        <v>0.87290734420000005</v>
      </c>
      <c r="H6" s="38">
        <v>172.95751680000001</v>
      </c>
      <c r="I6" s="38">
        <v>60.543448730000001</v>
      </c>
      <c r="J6" s="39">
        <v>0.1053613699</v>
      </c>
      <c r="K6" s="40">
        <v>176.3100895</v>
      </c>
      <c r="L6" s="38">
        <v>75.909647939999999</v>
      </c>
      <c r="M6" s="41">
        <v>0.10702946219999999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1387.526437</v>
      </c>
      <c r="F7" s="35">
        <v>74.222498889999997</v>
      </c>
      <c r="G7" s="37">
        <v>0.79372236539999996</v>
      </c>
      <c r="H7" s="38">
        <v>172.21650410000001</v>
      </c>
      <c r="I7" s="38">
        <v>51.770145419999999</v>
      </c>
      <c r="J7" s="39">
        <v>0.1030151381</v>
      </c>
      <c r="K7" s="40">
        <v>160.42579610000001</v>
      </c>
      <c r="L7" s="38">
        <v>53.641473959999999</v>
      </c>
      <c r="M7" s="41">
        <v>8.6045233560000003E-2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1660.61888</v>
      </c>
      <c r="F8" s="35">
        <v>119.6873978</v>
      </c>
      <c r="G8" s="37">
        <v>0.87611122770000005</v>
      </c>
      <c r="H8" s="38">
        <v>172.68367069999999</v>
      </c>
      <c r="I8" s="38">
        <v>63.075160650000001</v>
      </c>
      <c r="J8" s="39">
        <v>0.1050357695</v>
      </c>
      <c r="K8" s="40">
        <v>171.78583209999999</v>
      </c>
      <c r="L8" s="38">
        <v>84.917653040000005</v>
      </c>
      <c r="M8" s="41">
        <v>9.2073012580000002E-2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1777.519472</v>
      </c>
      <c r="F9" s="35">
        <v>168.0331965</v>
      </c>
      <c r="G9" s="37">
        <v>0.97110231690000004</v>
      </c>
      <c r="H9" s="38">
        <v>169.7051314</v>
      </c>
      <c r="I9" s="38">
        <v>65.838024709999999</v>
      </c>
      <c r="J9" s="39">
        <v>9.3082890979999999E-2</v>
      </c>
      <c r="K9" s="40">
        <v>172.82415399999999</v>
      </c>
      <c r="L9" s="38">
        <v>89.470319939999996</v>
      </c>
      <c r="M9" s="41">
        <v>9.8138991810000006E-2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1883.3905130000001</v>
      </c>
      <c r="F10" s="35">
        <v>174.07695440000001</v>
      </c>
      <c r="G10" s="37">
        <v>1.002624178</v>
      </c>
      <c r="H10" s="38">
        <v>189.72497050000001</v>
      </c>
      <c r="I10" s="38">
        <v>76.979796500000006</v>
      </c>
      <c r="J10" s="39">
        <v>0.1195971243</v>
      </c>
      <c r="K10" s="40">
        <v>175.55077750000001</v>
      </c>
      <c r="L10" s="38">
        <v>99.163830570000002</v>
      </c>
      <c r="M10" s="41">
        <v>9.3592737699999998E-2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1866.258178</v>
      </c>
      <c r="F11" s="35">
        <v>169.13854739999999</v>
      </c>
      <c r="G11" s="37">
        <v>0.98215144430000001</v>
      </c>
      <c r="H11" s="38">
        <v>186.2278531</v>
      </c>
      <c r="I11" s="38">
        <v>75.002474449999994</v>
      </c>
      <c r="J11" s="39">
        <v>0.10979258190000001</v>
      </c>
      <c r="K11" s="40">
        <v>175.71915060000001</v>
      </c>
      <c r="L11" s="38">
        <v>99.36578403</v>
      </c>
      <c r="M11" s="41">
        <v>9.3886139739999999E-2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1385.1925779999999</v>
      </c>
      <c r="F12" s="35">
        <v>70.421559290000005</v>
      </c>
      <c r="G12" s="37">
        <v>0.79031454199999995</v>
      </c>
      <c r="H12" s="38">
        <v>179.87637620000001</v>
      </c>
      <c r="I12" s="38">
        <v>51.570043519999999</v>
      </c>
      <c r="J12" s="39">
        <v>0.1124556744</v>
      </c>
      <c r="K12" s="40">
        <v>179.26131599999999</v>
      </c>
      <c r="L12" s="38">
        <v>63.610733269999997</v>
      </c>
      <c r="M12" s="41">
        <v>9.9233195110000005E-2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1837.6981149999999</v>
      </c>
      <c r="F13" s="35">
        <v>143.7958667</v>
      </c>
      <c r="G13" s="37">
        <v>0.93681169330000003</v>
      </c>
      <c r="H13" s="38">
        <v>185.4266777</v>
      </c>
      <c r="I13" s="38">
        <v>66.354140849999993</v>
      </c>
      <c r="J13" s="39">
        <v>0.11291730799999999</v>
      </c>
      <c r="K13" s="40">
        <v>171.5484357</v>
      </c>
      <c r="L13" s="38">
        <v>90.246578409999998</v>
      </c>
      <c r="M13" s="41">
        <v>8.5759823169999999E-2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1512.1693909999999</v>
      </c>
      <c r="F14" s="35">
        <v>77.432400939999994</v>
      </c>
      <c r="G14" s="37">
        <v>0.77410154149999999</v>
      </c>
      <c r="H14" s="38">
        <v>167.22570339999999</v>
      </c>
      <c r="I14" s="38">
        <v>50.530546899999997</v>
      </c>
      <c r="J14" s="39">
        <v>9.73705183E-2</v>
      </c>
      <c r="K14" s="40">
        <v>170.2902062</v>
      </c>
      <c r="L14" s="38">
        <v>63.383240270000002</v>
      </c>
      <c r="M14" s="41">
        <v>9.4760771379999997E-2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1836.0151080000001</v>
      </c>
      <c r="F15" s="35">
        <v>173.9440515</v>
      </c>
      <c r="G15" s="37">
        <v>0.99093021830000005</v>
      </c>
      <c r="H15" s="38">
        <v>172.8983738</v>
      </c>
      <c r="I15" s="38">
        <v>70.392652459999994</v>
      </c>
      <c r="J15" s="39">
        <v>9.5187328929999995E-2</v>
      </c>
      <c r="K15" s="40">
        <v>165.10939730000001</v>
      </c>
      <c r="L15" s="38">
        <v>91.647995519999995</v>
      </c>
      <c r="M15" s="41">
        <v>8.7317828489999999E-2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1699.7419130000001</v>
      </c>
      <c r="F16" s="35">
        <v>123.8792078</v>
      </c>
      <c r="G16" s="37">
        <v>0.85913623790000004</v>
      </c>
      <c r="H16" s="38">
        <v>185.93887380000001</v>
      </c>
      <c r="I16" s="38">
        <v>63.564891580000001</v>
      </c>
      <c r="J16" s="39">
        <v>0.1183229356</v>
      </c>
      <c r="K16" s="40">
        <v>166.75082370000001</v>
      </c>
      <c r="L16" s="38">
        <v>83.089270350000007</v>
      </c>
      <c r="M16" s="41">
        <v>8.7563743779999995E-2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1655.679308</v>
      </c>
      <c r="F17" s="35">
        <v>143.55399560000001</v>
      </c>
      <c r="G17" s="37">
        <v>0.94534775790000003</v>
      </c>
      <c r="H17" s="38">
        <v>178.92379349999999</v>
      </c>
      <c r="I17" s="38">
        <v>71.960407919999994</v>
      </c>
      <c r="J17" s="39">
        <v>0.1118529474</v>
      </c>
      <c r="K17" s="40">
        <v>182.98489480000001</v>
      </c>
      <c r="L17" s="38">
        <v>90.673455809999993</v>
      </c>
      <c r="M17" s="41">
        <v>0.1171503434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1432.0167019999999</v>
      </c>
      <c r="F18" s="35">
        <v>78.823228069999999</v>
      </c>
      <c r="G18" s="37">
        <v>0.83045616099999997</v>
      </c>
      <c r="H18" s="38">
        <v>173.08371389999999</v>
      </c>
      <c r="I18" s="38">
        <v>53.972937299999998</v>
      </c>
      <c r="J18" s="39">
        <v>0.10608687260000001</v>
      </c>
      <c r="K18" s="40">
        <v>164.5233867</v>
      </c>
      <c r="L18" s="38">
        <v>60.300300499999999</v>
      </c>
      <c r="M18" s="41">
        <v>9.3733128040000002E-2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1048.9322830000001</v>
      </c>
      <c r="F19" s="35">
        <v>5.3905148509999998</v>
      </c>
      <c r="G19" s="37">
        <v>0.62906467580000003</v>
      </c>
      <c r="H19" s="38">
        <v>149.17483329999999</v>
      </c>
      <c r="I19" s="38">
        <v>9.7130029679999996</v>
      </c>
      <c r="J19" s="39">
        <v>7.0783286370000004E-2</v>
      </c>
      <c r="K19" s="40">
        <v>151.80900080000001</v>
      </c>
      <c r="L19" s="38">
        <v>8.5498486519999997</v>
      </c>
      <c r="M19" s="41">
        <v>6.2955083910000001E-2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1839.611977</v>
      </c>
      <c r="F20" s="35">
        <v>161.08652459999999</v>
      </c>
      <c r="G20" s="37">
        <v>0.95995963989999999</v>
      </c>
      <c r="H20" s="38">
        <v>185.0355509</v>
      </c>
      <c r="I20" s="38">
        <v>72.908761929999997</v>
      </c>
      <c r="J20" s="39">
        <v>0.10595512729999999</v>
      </c>
      <c r="K20" s="40">
        <v>176.12239959999999</v>
      </c>
      <c r="L20" s="38">
        <v>97.881349420000006</v>
      </c>
      <c r="M20" s="41">
        <v>9.5130634199999994E-2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1545.0279720000001</v>
      </c>
      <c r="F21" s="35">
        <v>87.752479120000004</v>
      </c>
      <c r="G21" s="37">
        <v>0.83123875540000003</v>
      </c>
      <c r="H21" s="38">
        <v>169.2971254</v>
      </c>
      <c r="I21" s="38">
        <v>54.628244449999997</v>
      </c>
      <c r="J21" s="39">
        <v>0.1021465072</v>
      </c>
      <c r="K21" s="40">
        <v>175.06896090000001</v>
      </c>
      <c r="L21" s="38">
        <v>70.705676600000004</v>
      </c>
      <c r="M21" s="41">
        <v>9.6555072559999996E-2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1853.9396939999999</v>
      </c>
      <c r="F22" s="35">
        <v>147.896579</v>
      </c>
      <c r="G22" s="37">
        <v>0.94359633460000003</v>
      </c>
      <c r="H22" s="38">
        <v>197.63859650000001</v>
      </c>
      <c r="I22" s="38">
        <v>68.603335810000004</v>
      </c>
      <c r="J22" s="39">
        <v>0.12781497720000001</v>
      </c>
      <c r="K22" s="40">
        <v>177.5607282</v>
      </c>
      <c r="L22" s="38">
        <v>92.271699569999996</v>
      </c>
      <c r="M22" s="41">
        <v>9.0739363779999999E-2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1781.6980349999999</v>
      </c>
      <c r="F23" s="35">
        <v>134.69347590000001</v>
      </c>
      <c r="G23" s="37">
        <v>0.86214403709999998</v>
      </c>
      <c r="H23" s="38">
        <v>200.18527520000001</v>
      </c>
      <c r="I23" s="38">
        <v>68.624407390000002</v>
      </c>
      <c r="J23" s="39">
        <v>0.1302855493</v>
      </c>
      <c r="K23" s="40">
        <v>183.13393139999999</v>
      </c>
      <c r="L23" s="38">
        <v>92.512430190000003</v>
      </c>
      <c r="M23" s="41">
        <v>9.5203544139999999E-2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1672.8804909999999</v>
      </c>
      <c r="F24" s="35">
        <v>110.01234890000001</v>
      </c>
      <c r="G24" s="37">
        <v>0.86861844600000004</v>
      </c>
      <c r="H24" s="38">
        <v>162.9515304</v>
      </c>
      <c r="I24" s="38">
        <v>51.895731069999997</v>
      </c>
      <c r="J24" s="39">
        <v>8.6764557780000001E-2</v>
      </c>
      <c r="K24" s="40">
        <v>166.41171489999999</v>
      </c>
      <c r="L24" s="38">
        <v>73.786381629999994</v>
      </c>
      <c r="M24" s="41">
        <v>8.6244523729999994E-2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1869.110797</v>
      </c>
      <c r="F25" s="35">
        <v>156.0413892</v>
      </c>
      <c r="G25" s="37">
        <v>0.96307398290000001</v>
      </c>
      <c r="H25" s="38">
        <v>194.13715450000001</v>
      </c>
      <c r="I25" s="38">
        <v>75.240688509999998</v>
      </c>
      <c r="J25" s="39">
        <v>0.1243770362</v>
      </c>
      <c r="K25" s="40">
        <v>185.77522949999999</v>
      </c>
      <c r="L25" s="38">
        <v>99.445920560000005</v>
      </c>
      <c r="M25" s="41">
        <v>0.1019203717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1753.181133</v>
      </c>
      <c r="F26" s="35">
        <v>121.5865149</v>
      </c>
      <c r="G26" s="37">
        <v>0.86623553019999999</v>
      </c>
      <c r="H26" s="38">
        <v>207.59365879999999</v>
      </c>
      <c r="I26" s="38">
        <v>69.333714630000003</v>
      </c>
      <c r="J26" s="39">
        <v>0.14368980840000001</v>
      </c>
      <c r="K26" s="40">
        <v>192.4149573</v>
      </c>
      <c r="L26" s="38">
        <v>92.495068790000005</v>
      </c>
      <c r="M26" s="41">
        <v>0.1066751316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1834.356775</v>
      </c>
      <c r="F27" s="35">
        <v>135.80826970000001</v>
      </c>
      <c r="G27" s="37">
        <v>0.91305185629999996</v>
      </c>
      <c r="H27" s="38">
        <v>197.10785129999999</v>
      </c>
      <c r="I27" s="38">
        <v>69.063774010000003</v>
      </c>
      <c r="J27" s="39">
        <v>0.12938395929999999</v>
      </c>
      <c r="K27" s="40">
        <v>187.30781390000001</v>
      </c>
      <c r="L27" s="38">
        <v>94.163036160000004</v>
      </c>
      <c r="M27" s="41">
        <v>0.10176233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1792.7692300000001</v>
      </c>
      <c r="F28" s="35">
        <v>146.97891709999999</v>
      </c>
      <c r="G28" s="37">
        <v>0.90145773969999998</v>
      </c>
      <c r="H28" s="38">
        <v>200.12026080000001</v>
      </c>
      <c r="I28" s="38">
        <v>70.810050919999995</v>
      </c>
      <c r="J28" s="39">
        <v>0.13153111889999999</v>
      </c>
      <c r="K28" s="40">
        <v>180.84511140000001</v>
      </c>
      <c r="L28" s="38">
        <v>94.408062029999996</v>
      </c>
      <c r="M28" s="41">
        <v>9.3822160340000002E-2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1720.7660510000001</v>
      </c>
      <c r="F29" s="35">
        <v>146.98612679999999</v>
      </c>
      <c r="G29" s="37">
        <v>0.94054225629999999</v>
      </c>
      <c r="H29" s="38">
        <v>167.39041280000001</v>
      </c>
      <c r="I29" s="38">
        <v>63.276138209999999</v>
      </c>
      <c r="J29" s="39">
        <v>9.3321098160000004E-2</v>
      </c>
      <c r="K29" s="40">
        <v>173.50429980000001</v>
      </c>
      <c r="L29" s="38">
        <v>86.104775050000001</v>
      </c>
      <c r="M29" s="41">
        <v>0.1008830814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1817.3222350000001</v>
      </c>
      <c r="F30" s="35">
        <v>134.10698880000001</v>
      </c>
      <c r="G30" s="37">
        <v>0.92354547170000001</v>
      </c>
      <c r="H30" s="38">
        <v>185.4162369</v>
      </c>
      <c r="I30" s="38">
        <v>63.77235074</v>
      </c>
      <c r="J30" s="39">
        <v>0.1131421507</v>
      </c>
      <c r="K30" s="40">
        <v>170.90482019999999</v>
      </c>
      <c r="L30" s="38">
        <v>87.111906480000002</v>
      </c>
      <c r="M30" s="41">
        <v>8.5362319859999994E-2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1788.5556509999999</v>
      </c>
      <c r="F31" s="35">
        <v>122.5868277</v>
      </c>
      <c r="G31" s="37">
        <v>0.86455537380000003</v>
      </c>
      <c r="H31" s="38">
        <v>216.97133529999999</v>
      </c>
      <c r="I31" s="38">
        <v>70.576785139999998</v>
      </c>
      <c r="J31" s="39">
        <v>0.15271302040000001</v>
      </c>
      <c r="K31" s="40">
        <v>201.09342119999999</v>
      </c>
      <c r="L31" s="38">
        <v>92.722149900000005</v>
      </c>
      <c r="M31" s="41">
        <v>0.1114802147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1464.0246159999999</v>
      </c>
      <c r="F32" s="35">
        <v>75.119301320000005</v>
      </c>
      <c r="G32" s="37">
        <v>0.82082765000000002</v>
      </c>
      <c r="H32" s="38">
        <v>169.74194080000001</v>
      </c>
      <c r="I32" s="38">
        <v>53.171433929999999</v>
      </c>
      <c r="J32" s="39">
        <v>0.1013448287</v>
      </c>
      <c r="K32" s="40">
        <v>173.59636330000001</v>
      </c>
      <c r="L32" s="38">
        <v>63.503424170000002</v>
      </c>
      <c r="M32" s="41">
        <v>0.1011554623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1678.0394220000001</v>
      </c>
      <c r="F33" s="35">
        <v>118.3192645</v>
      </c>
      <c r="G33" s="37">
        <v>0.86444845479999999</v>
      </c>
      <c r="H33" s="38">
        <v>178.28389670000001</v>
      </c>
      <c r="I33" s="38">
        <v>61.222318700000002</v>
      </c>
      <c r="J33" s="39">
        <v>0.1109521705</v>
      </c>
      <c r="K33" s="40">
        <v>165.52002179999999</v>
      </c>
      <c r="L33" s="38">
        <v>81.709837480000004</v>
      </c>
      <c r="M33" s="41">
        <v>8.6833553300000005E-2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1404.3430840000001</v>
      </c>
      <c r="F34" s="35">
        <v>65.74839163</v>
      </c>
      <c r="G34" s="37">
        <v>0.78777077569999998</v>
      </c>
      <c r="H34" s="38">
        <v>175.34787470000001</v>
      </c>
      <c r="I34" s="38">
        <v>50.058630659999999</v>
      </c>
      <c r="J34" s="39">
        <v>0.10506784650000001</v>
      </c>
      <c r="K34" s="40">
        <v>175.21460970000001</v>
      </c>
      <c r="L34" s="38">
        <v>56.828255079999998</v>
      </c>
      <c r="M34" s="41">
        <v>9.7664546239999997E-2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1829.370678</v>
      </c>
      <c r="F35" s="35">
        <v>151.22652450000001</v>
      </c>
      <c r="G35" s="37">
        <v>0.95150661199999997</v>
      </c>
      <c r="H35" s="38">
        <v>186.4337764</v>
      </c>
      <c r="I35" s="38">
        <v>70.742237470000006</v>
      </c>
      <c r="J35" s="39">
        <v>0.1076363369</v>
      </c>
      <c r="K35" s="40">
        <v>185.39925500000001</v>
      </c>
      <c r="L35" s="38">
        <v>97.229145340000002</v>
      </c>
      <c r="M35" s="41">
        <v>0.1014995148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1585.87842</v>
      </c>
      <c r="F36" s="35">
        <v>108.39051379999999</v>
      </c>
      <c r="G36" s="37">
        <v>0.83242224119999997</v>
      </c>
      <c r="H36" s="38">
        <v>173.5398811</v>
      </c>
      <c r="I36" s="38">
        <v>60.691281369999999</v>
      </c>
      <c r="J36" s="39">
        <v>0.1095067388</v>
      </c>
      <c r="K36" s="40">
        <v>162.24382890000001</v>
      </c>
      <c r="L36" s="38">
        <v>79.714664409999997</v>
      </c>
      <c r="M36" s="41">
        <v>8.8737331929999996E-2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1816.524645</v>
      </c>
      <c r="F37" s="35">
        <v>150.57606960000001</v>
      </c>
      <c r="G37" s="37">
        <v>0.95805445219999996</v>
      </c>
      <c r="H37" s="38">
        <v>173.09722600000001</v>
      </c>
      <c r="I37" s="38">
        <v>65.118962100000005</v>
      </c>
      <c r="J37" s="39">
        <v>9.6879103889999998E-2</v>
      </c>
      <c r="K37" s="40">
        <v>163.42841419999999</v>
      </c>
      <c r="L37" s="38">
        <v>88.154970169999999</v>
      </c>
      <c r="M37" s="41">
        <v>8.3059600210000001E-2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1446.126636</v>
      </c>
      <c r="F38" s="35">
        <v>101.2734828</v>
      </c>
      <c r="G38" s="37">
        <v>0.82378846080000001</v>
      </c>
      <c r="H38" s="38">
        <v>179.23612370000001</v>
      </c>
      <c r="I38" s="38">
        <v>56.2234117</v>
      </c>
      <c r="J38" s="39">
        <v>0.1174919465</v>
      </c>
      <c r="K38" s="40">
        <v>151.52580470000001</v>
      </c>
      <c r="L38" s="38">
        <v>62.35955148</v>
      </c>
      <c r="M38" s="41">
        <v>8.3301429110000005E-2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1347.110784</v>
      </c>
      <c r="F39" s="35">
        <v>58.3894053</v>
      </c>
      <c r="G39" s="37">
        <v>0.74991083030000005</v>
      </c>
      <c r="H39" s="38">
        <v>169.4487939</v>
      </c>
      <c r="I39" s="38">
        <v>45.034985689999999</v>
      </c>
      <c r="J39" s="39">
        <v>9.5974276040000001E-2</v>
      </c>
      <c r="K39" s="40">
        <v>149.33520469999999</v>
      </c>
      <c r="L39" s="38">
        <v>41.443531849999999</v>
      </c>
      <c r="M39" s="41">
        <v>7.2041267110000001E-2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1853.0609159999999</v>
      </c>
      <c r="F40" s="35">
        <v>197.0666018</v>
      </c>
      <c r="G40" s="37">
        <v>1.0115459</v>
      </c>
      <c r="H40" s="38">
        <v>174.52100949999999</v>
      </c>
      <c r="I40" s="38">
        <v>75.795052810000001</v>
      </c>
      <c r="J40" s="39">
        <v>9.719689443E-2</v>
      </c>
      <c r="K40" s="40">
        <v>169.73188909999999</v>
      </c>
      <c r="L40" s="38">
        <v>95.654655079999998</v>
      </c>
      <c r="M40" s="41">
        <v>9.4126665319999997E-2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1190.9598390000001</v>
      </c>
      <c r="F41" s="35">
        <v>20.026913740000001</v>
      </c>
      <c r="G41" s="37">
        <v>0.631263511</v>
      </c>
      <c r="H41" s="38">
        <v>176.64904870000001</v>
      </c>
      <c r="I41" s="38">
        <v>24.922678950000002</v>
      </c>
      <c r="J41" s="39">
        <v>9.893171747E-2</v>
      </c>
      <c r="K41" s="40">
        <v>175.43398690000001</v>
      </c>
      <c r="L41" s="38">
        <v>28.712991240000001</v>
      </c>
      <c r="M41" s="41">
        <v>8.7134042689999996E-2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1355.996731</v>
      </c>
      <c r="F42" s="35">
        <v>66.933407399999993</v>
      </c>
      <c r="G42" s="37">
        <v>0.7754977529</v>
      </c>
      <c r="H42" s="38">
        <v>171.24875299999999</v>
      </c>
      <c r="I42" s="38">
        <v>42.9858428</v>
      </c>
      <c r="J42" s="39">
        <v>9.5441403270000003E-2</v>
      </c>
      <c r="K42" s="40">
        <v>145.92178770000001</v>
      </c>
      <c r="L42" s="38">
        <v>39.959799480000001</v>
      </c>
      <c r="M42" s="41">
        <v>6.5312406180000004E-2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1839.28898</v>
      </c>
      <c r="F43" s="35">
        <v>150.71121529999999</v>
      </c>
      <c r="G43" s="37">
        <v>0.95509666950000005</v>
      </c>
      <c r="H43" s="38">
        <v>188.89479610000001</v>
      </c>
      <c r="I43" s="38">
        <v>68.897874689999995</v>
      </c>
      <c r="J43" s="39">
        <v>0.1179196911</v>
      </c>
      <c r="K43" s="40">
        <v>174.03514100000001</v>
      </c>
      <c r="L43" s="38">
        <v>93.07491469</v>
      </c>
      <c r="M43" s="41">
        <v>8.9582280890000004E-2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1748.9628729999999</v>
      </c>
      <c r="F44" s="35">
        <v>145.0879626</v>
      </c>
      <c r="G44" s="37">
        <v>0.95136851870000005</v>
      </c>
      <c r="H44" s="38">
        <v>177.18919990000001</v>
      </c>
      <c r="I44" s="38">
        <v>64.4757216</v>
      </c>
      <c r="J44" s="39">
        <v>9.639662853E-2</v>
      </c>
      <c r="K44" s="40">
        <v>171.8175201</v>
      </c>
      <c r="L44" s="38">
        <v>89.286091380000002</v>
      </c>
      <c r="M44" s="41">
        <v>9.4614579229999995E-2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1838.7916740000001</v>
      </c>
      <c r="F45" s="35">
        <v>166.40768940000001</v>
      </c>
      <c r="G45" s="37">
        <v>1.0161945480000001</v>
      </c>
      <c r="H45" s="38">
        <v>181.2381398</v>
      </c>
      <c r="I45" s="38">
        <v>72.732294850000002</v>
      </c>
      <c r="J45" s="39">
        <v>0.103339868</v>
      </c>
      <c r="K45" s="40">
        <v>172.4447409</v>
      </c>
      <c r="L45" s="38">
        <v>97.141898920000003</v>
      </c>
      <c r="M45" s="41">
        <v>9.6671670700000004E-2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1843.5631430000001</v>
      </c>
      <c r="F46" s="35">
        <v>152.81432269999999</v>
      </c>
      <c r="G46" s="37">
        <v>0.94880397630000002</v>
      </c>
      <c r="H46" s="38">
        <v>182.26990860000001</v>
      </c>
      <c r="I46" s="38">
        <v>69.059092000000007</v>
      </c>
      <c r="J46" s="39">
        <v>0.108380775</v>
      </c>
      <c r="K46" s="40">
        <v>168.77092060000001</v>
      </c>
      <c r="L46" s="38">
        <v>93.142905380000002</v>
      </c>
      <c r="M46" s="41">
        <v>8.560706824E-2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1518.696893</v>
      </c>
      <c r="F47" s="35">
        <v>100.6708537</v>
      </c>
      <c r="G47" s="37">
        <v>0.8776074573</v>
      </c>
      <c r="H47" s="38">
        <v>174.89556899999999</v>
      </c>
      <c r="I47" s="38">
        <v>61.859895280000003</v>
      </c>
      <c r="J47" s="39">
        <v>0.1088255323</v>
      </c>
      <c r="K47" s="40">
        <v>171.73930619999999</v>
      </c>
      <c r="L47" s="38">
        <v>73.948456809999996</v>
      </c>
      <c r="M47" s="41">
        <v>0.1035684441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1477.563508</v>
      </c>
      <c r="F48" s="35">
        <v>109.3316404</v>
      </c>
      <c r="G48" s="37">
        <v>0.87450312559999999</v>
      </c>
      <c r="H48" s="38">
        <v>179.3293596</v>
      </c>
      <c r="I48" s="38">
        <v>60.864188480000003</v>
      </c>
      <c r="J48" s="39">
        <v>0.11623715749999999</v>
      </c>
      <c r="K48" s="40">
        <v>156.91874369999999</v>
      </c>
      <c r="L48" s="38">
        <v>66.915898990000002</v>
      </c>
      <c r="M48" s="41">
        <v>8.9902854899999995E-2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1868.5005980000001</v>
      </c>
      <c r="F49" s="35">
        <v>151.43275869999999</v>
      </c>
      <c r="G49" s="37">
        <v>0.95883109840000003</v>
      </c>
      <c r="H49" s="38">
        <v>191.49825250000001</v>
      </c>
      <c r="I49" s="38">
        <v>73.961882880000005</v>
      </c>
      <c r="J49" s="39">
        <v>0.1167746796</v>
      </c>
      <c r="K49" s="40">
        <v>187.6166015</v>
      </c>
      <c r="L49" s="38">
        <v>97.757868579999993</v>
      </c>
      <c r="M49" s="41">
        <v>0.1023092391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1825.0481870000001</v>
      </c>
      <c r="F50" s="35">
        <v>148.30572079999999</v>
      </c>
      <c r="G50" s="37">
        <v>0.95976207680000003</v>
      </c>
      <c r="H50" s="38">
        <v>177.31494079999999</v>
      </c>
      <c r="I50" s="38">
        <v>66.785244509999998</v>
      </c>
      <c r="J50" s="39">
        <v>0.1037079142</v>
      </c>
      <c r="K50" s="40">
        <v>165.837557</v>
      </c>
      <c r="L50" s="38">
        <v>90.108415840000006</v>
      </c>
      <c r="M50" s="41">
        <v>8.5245013580000001E-2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1641.0482300000001</v>
      </c>
      <c r="F51" s="35">
        <v>118.25142649999999</v>
      </c>
      <c r="G51" s="37">
        <v>0.87588535030000003</v>
      </c>
      <c r="H51" s="38">
        <v>176.0698562</v>
      </c>
      <c r="I51" s="38">
        <v>62.904319379999997</v>
      </c>
      <c r="J51" s="39">
        <v>0.109346998</v>
      </c>
      <c r="K51" s="40">
        <v>174.03141790000001</v>
      </c>
      <c r="L51" s="38">
        <v>84.884125710000006</v>
      </c>
      <c r="M51" s="41">
        <v>9.3591914260000006E-2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1658.1219659999999</v>
      </c>
      <c r="F52" s="35">
        <v>119.47935459999999</v>
      </c>
      <c r="G52" s="37">
        <v>0.88528871269999998</v>
      </c>
      <c r="H52" s="38">
        <v>169.265683</v>
      </c>
      <c r="I52" s="38">
        <v>63.080183939999998</v>
      </c>
      <c r="J52" s="39">
        <v>0.1020337528</v>
      </c>
      <c r="K52" s="40">
        <v>171.591432</v>
      </c>
      <c r="L52" s="38">
        <v>83.143854860000005</v>
      </c>
      <c r="M52" s="41">
        <v>9.4255032609999997E-2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1770.365423</v>
      </c>
      <c r="F53" s="35">
        <v>117.14785670000001</v>
      </c>
      <c r="G53" s="37">
        <v>0.86383356690000002</v>
      </c>
      <c r="H53" s="38">
        <v>202.07996700000001</v>
      </c>
      <c r="I53" s="38">
        <v>65.415517089999994</v>
      </c>
      <c r="J53" s="39">
        <v>0.13521586939999999</v>
      </c>
      <c r="K53" s="40">
        <v>189.08968160000001</v>
      </c>
      <c r="L53" s="38">
        <v>89.472522589999997</v>
      </c>
      <c r="M53" s="41">
        <v>0.1022898668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1803.860009</v>
      </c>
      <c r="F54" s="35">
        <v>152.05444969999999</v>
      </c>
      <c r="G54" s="37">
        <v>0.9721549263</v>
      </c>
      <c r="H54" s="38">
        <v>184.11027010000001</v>
      </c>
      <c r="I54" s="38">
        <v>69.172091629999997</v>
      </c>
      <c r="J54" s="39">
        <v>0.10302909590000001</v>
      </c>
      <c r="K54" s="40">
        <v>178.46552679999999</v>
      </c>
      <c r="L54" s="38">
        <v>96.481131599999998</v>
      </c>
      <c r="M54" s="41">
        <v>9.9391448260000001E-2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1875.426117</v>
      </c>
      <c r="F55" s="35">
        <v>168.74913050000001</v>
      </c>
      <c r="G55" s="37">
        <v>0.9931986344</v>
      </c>
      <c r="H55" s="38">
        <v>186.40457240000001</v>
      </c>
      <c r="I55" s="38">
        <v>74.154020119999998</v>
      </c>
      <c r="J55" s="39">
        <v>0.11456307709999999</v>
      </c>
      <c r="K55" s="40">
        <v>173.16459850000001</v>
      </c>
      <c r="L55" s="38">
        <v>97.752716539999994</v>
      </c>
      <c r="M55" s="41">
        <v>9.2156664809999997E-2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1829.2996680000001</v>
      </c>
      <c r="F56" s="35">
        <v>157.8836508</v>
      </c>
      <c r="G56" s="37">
        <v>0.97667026099999998</v>
      </c>
      <c r="H56" s="38">
        <v>184.49877789999999</v>
      </c>
      <c r="I56" s="38">
        <v>70.508436160000002</v>
      </c>
      <c r="J56" s="39">
        <v>0.10400849030000001</v>
      </c>
      <c r="K56" s="40">
        <v>186.56364869999999</v>
      </c>
      <c r="L56" s="38">
        <v>100.1483997</v>
      </c>
      <c r="M56" s="41">
        <v>0.107598374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1615.1419530000001</v>
      </c>
      <c r="F57" s="35">
        <v>137.36524990000001</v>
      </c>
      <c r="G57" s="37">
        <v>0.9404211281</v>
      </c>
      <c r="H57" s="38">
        <v>181.0232566</v>
      </c>
      <c r="I57" s="38">
        <v>71.686466120000006</v>
      </c>
      <c r="J57" s="39">
        <v>0.115491041</v>
      </c>
      <c r="K57" s="40">
        <v>178.1577427</v>
      </c>
      <c r="L57" s="38">
        <v>87.34652672</v>
      </c>
      <c r="M57" s="41">
        <v>0.1132116819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1748.69283</v>
      </c>
      <c r="F58" s="35">
        <v>131.6127104</v>
      </c>
      <c r="G58" s="37">
        <v>0.87492937589999997</v>
      </c>
      <c r="H58" s="38">
        <v>204.81744140000001</v>
      </c>
      <c r="I58" s="38">
        <v>70.052194639999996</v>
      </c>
      <c r="J58" s="39">
        <v>0.1384254359</v>
      </c>
      <c r="K58" s="40">
        <v>184.70558019999999</v>
      </c>
      <c r="L58" s="38">
        <v>93.511102249999993</v>
      </c>
      <c r="M58" s="41">
        <v>0.1001526354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1636.5156910000001</v>
      </c>
      <c r="F59" s="35">
        <v>109.173275</v>
      </c>
      <c r="G59" s="37">
        <v>0.87530640749999999</v>
      </c>
      <c r="H59" s="38">
        <v>168.77314860000001</v>
      </c>
      <c r="I59" s="38">
        <v>57.017178770000001</v>
      </c>
      <c r="J59" s="39">
        <v>9.6691643770000002E-2</v>
      </c>
      <c r="K59" s="40">
        <v>173.49114059999999</v>
      </c>
      <c r="L59" s="38">
        <v>76.071124119999993</v>
      </c>
      <c r="M59" s="41">
        <v>0.1000832967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1484.6319719999999</v>
      </c>
      <c r="F60" s="35">
        <v>102.2019523</v>
      </c>
      <c r="G60" s="37">
        <v>0.88932943519999996</v>
      </c>
      <c r="H60" s="38">
        <v>180.01976099999999</v>
      </c>
      <c r="I60" s="38">
        <v>59.922192670000001</v>
      </c>
      <c r="J60" s="39">
        <v>0.1155982497</v>
      </c>
      <c r="K60" s="40">
        <v>160.54128130000001</v>
      </c>
      <c r="L60" s="38">
        <v>66.593469139999996</v>
      </c>
      <c r="M60" s="41">
        <v>9.4537788770000006E-2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1549.6056229999999</v>
      </c>
      <c r="F61" s="35">
        <v>98.178284360000006</v>
      </c>
      <c r="G61" s="37">
        <v>0.82666316900000003</v>
      </c>
      <c r="H61" s="38">
        <v>178.53422230000001</v>
      </c>
      <c r="I61" s="38">
        <v>58.450774099999997</v>
      </c>
      <c r="J61" s="39">
        <v>0.1141641435</v>
      </c>
      <c r="K61" s="40">
        <v>164.32946419999999</v>
      </c>
      <c r="L61" s="38">
        <v>74.078708169999999</v>
      </c>
      <c r="M61" s="41">
        <v>9.2415801869999994E-2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1754.1160809999999</v>
      </c>
      <c r="F62" s="35">
        <v>153.50041709999999</v>
      </c>
      <c r="G62" s="37">
        <v>0.95364467870000003</v>
      </c>
      <c r="H62" s="38">
        <v>180.28597500000001</v>
      </c>
      <c r="I62" s="38">
        <v>67.386753560000002</v>
      </c>
      <c r="J62" s="39">
        <v>9.8408013229999994E-2</v>
      </c>
      <c r="K62" s="40">
        <v>177.76967640000001</v>
      </c>
      <c r="L62" s="38">
        <v>94.75900154</v>
      </c>
      <c r="M62" s="41">
        <v>0.10006654199999999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1529.7460590000001</v>
      </c>
      <c r="F63" s="35">
        <v>111.0958378</v>
      </c>
      <c r="G63" s="37">
        <v>0.89498260190000001</v>
      </c>
      <c r="H63" s="38">
        <v>179.45688480000001</v>
      </c>
      <c r="I63" s="38">
        <v>63.800467300000001</v>
      </c>
      <c r="J63" s="39">
        <v>0.11491392139999999</v>
      </c>
      <c r="K63" s="40">
        <v>167.205161</v>
      </c>
      <c r="L63" s="38">
        <v>74.266154</v>
      </c>
      <c r="M63" s="41">
        <v>0.10155830790000001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1719.1219160000001</v>
      </c>
      <c r="F64" s="35">
        <v>132.70247800000001</v>
      </c>
      <c r="G64" s="37">
        <v>0.90512477879999997</v>
      </c>
      <c r="H64" s="38">
        <v>165.62805399999999</v>
      </c>
      <c r="I64" s="38">
        <v>58.601512190000001</v>
      </c>
      <c r="J64" s="39">
        <v>8.9862887099999997E-2</v>
      </c>
      <c r="K64" s="40">
        <v>168.15194840000001</v>
      </c>
      <c r="L64" s="38">
        <v>82.698064849999994</v>
      </c>
      <c r="M64" s="41">
        <v>9.0257863009999995E-2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1902.5037219999999</v>
      </c>
      <c r="F65" s="35">
        <v>166.16747119999999</v>
      </c>
      <c r="G65" s="37">
        <v>0.99615352219999997</v>
      </c>
      <c r="H65" s="38">
        <v>194.58236439999999</v>
      </c>
      <c r="I65" s="38">
        <v>72.532119460000004</v>
      </c>
      <c r="J65" s="39">
        <v>0.1265132514</v>
      </c>
      <c r="K65" s="40">
        <v>175.34483349999999</v>
      </c>
      <c r="L65" s="38">
        <v>94.735939790000003</v>
      </c>
      <c r="M65" s="41">
        <v>9.0185673290000004E-2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1494.1651810000001</v>
      </c>
      <c r="F66" s="35">
        <v>102.004913</v>
      </c>
      <c r="G66" s="37">
        <v>0.88541825470000002</v>
      </c>
      <c r="H66" s="38">
        <v>179.09132070000001</v>
      </c>
      <c r="I66" s="38">
        <v>60.531461139999998</v>
      </c>
      <c r="J66" s="39">
        <v>0.11452824440000001</v>
      </c>
      <c r="K66" s="40">
        <v>162.74577650000001</v>
      </c>
      <c r="L66" s="38">
        <v>69.248533249999994</v>
      </c>
      <c r="M66" s="41">
        <v>9.7474569799999994E-2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1867.148551</v>
      </c>
      <c r="F67" s="35">
        <v>174.63311809999999</v>
      </c>
      <c r="G67" s="37">
        <v>1.0065395859999999</v>
      </c>
      <c r="H67" s="38">
        <v>181.9793301</v>
      </c>
      <c r="I67" s="38">
        <v>75.143356990000001</v>
      </c>
      <c r="J67" s="39">
        <v>0.104780975</v>
      </c>
      <c r="K67" s="40">
        <v>170.99880210000001</v>
      </c>
      <c r="L67" s="38">
        <v>99.482924269999998</v>
      </c>
      <c r="M67" s="41">
        <v>9.3286481269999999E-2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1858.6203330000001</v>
      </c>
      <c r="F68" s="35">
        <v>167.627893</v>
      </c>
      <c r="G68" s="37">
        <v>0.98721967639999997</v>
      </c>
      <c r="H68" s="38">
        <v>179.6248827</v>
      </c>
      <c r="I68" s="38">
        <v>71.507394500000004</v>
      </c>
      <c r="J68" s="39">
        <v>0.1032200977</v>
      </c>
      <c r="K68" s="40">
        <v>166.5011696</v>
      </c>
      <c r="L68" s="38">
        <v>94.993596650000001</v>
      </c>
      <c r="M68" s="41">
        <v>8.6748892810000006E-2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1811.7364399999999</v>
      </c>
      <c r="F69" s="35">
        <v>144.8912651</v>
      </c>
      <c r="G69" s="37">
        <v>0.90669306419999995</v>
      </c>
      <c r="H69" s="38">
        <v>194.0573272</v>
      </c>
      <c r="I69" s="38">
        <v>68.563286540000007</v>
      </c>
      <c r="J69" s="39">
        <v>0.1234249647</v>
      </c>
      <c r="K69" s="40">
        <v>177.05287580000001</v>
      </c>
      <c r="L69" s="38">
        <v>92.951589440000006</v>
      </c>
      <c r="M69" s="41">
        <v>8.9997814699999998E-2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1840.992182</v>
      </c>
      <c r="F70" s="35">
        <v>179.49566669999999</v>
      </c>
      <c r="G70" s="37">
        <v>1.0082853270000001</v>
      </c>
      <c r="H70" s="38">
        <v>183.13519410000001</v>
      </c>
      <c r="I70" s="38">
        <v>74.888040160000003</v>
      </c>
      <c r="J70" s="39">
        <v>0.10295220469999999</v>
      </c>
      <c r="K70" s="40">
        <v>187.61338710000001</v>
      </c>
      <c r="L70" s="38">
        <v>106.082488</v>
      </c>
      <c r="M70" s="41">
        <v>0.1130471772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1369.4494540000001</v>
      </c>
      <c r="F71" s="35">
        <v>79.367862270000003</v>
      </c>
      <c r="G71" s="37">
        <v>0.77606931020000003</v>
      </c>
      <c r="H71" s="38">
        <v>173.1796698</v>
      </c>
      <c r="I71" s="38">
        <v>46.513828420000003</v>
      </c>
      <c r="J71" s="39">
        <v>0.10296824760000001</v>
      </c>
      <c r="K71" s="40">
        <v>145.3379051</v>
      </c>
      <c r="L71" s="38">
        <v>46.444366410000001</v>
      </c>
      <c r="M71" s="41">
        <v>6.9433579940000004E-2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1278.071328</v>
      </c>
      <c r="F72" s="35">
        <v>47.120436570000003</v>
      </c>
      <c r="G72" s="37">
        <v>0.72048425230000002</v>
      </c>
      <c r="H72" s="38">
        <v>175.70935990000001</v>
      </c>
      <c r="I72" s="38">
        <v>43.670615859999998</v>
      </c>
      <c r="J72" s="39">
        <v>0.106953162</v>
      </c>
      <c r="K72" s="40">
        <v>174.51389399999999</v>
      </c>
      <c r="L72" s="38">
        <v>46.941497419999997</v>
      </c>
      <c r="M72" s="41">
        <v>9.4735397459999995E-2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1821.942029</v>
      </c>
      <c r="F73" s="35">
        <v>142.67220499999999</v>
      </c>
      <c r="G73" s="37">
        <v>0.93249375040000004</v>
      </c>
      <c r="H73" s="38">
        <v>188.5392937</v>
      </c>
      <c r="I73" s="38">
        <v>65.727201750000006</v>
      </c>
      <c r="J73" s="39">
        <v>0.11698265920000001</v>
      </c>
      <c r="K73" s="40">
        <v>173.34813460000001</v>
      </c>
      <c r="L73" s="38">
        <v>89.793257049999994</v>
      </c>
      <c r="M73" s="41">
        <v>8.7693206879999999E-2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1726.320524</v>
      </c>
      <c r="F74" s="35">
        <v>131.05146619999999</v>
      </c>
      <c r="G74" s="37">
        <v>0.90381322419999999</v>
      </c>
      <c r="H74" s="38">
        <v>177.60094570000001</v>
      </c>
      <c r="I74" s="38">
        <v>64.63117776</v>
      </c>
      <c r="J74" s="39">
        <v>0.1078764683</v>
      </c>
      <c r="K74" s="40">
        <v>171.40994420000001</v>
      </c>
      <c r="L74" s="38">
        <v>88.209179739999996</v>
      </c>
      <c r="M74" s="41">
        <v>9.0069575299999996E-2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1864.242109</v>
      </c>
      <c r="F75" s="35">
        <v>162.48414120000001</v>
      </c>
      <c r="G75" s="37">
        <v>0.97257366609999996</v>
      </c>
      <c r="H75" s="38">
        <v>184.7500819</v>
      </c>
      <c r="I75" s="38">
        <v>72.130031680000002</v>
      </c>
      <c r="J75" s="39">
        <v>0.1118710504</v>
      </c>
      <c r="K75" s="40">
        <v>171.28050500000001</v>
      </c>
      <c r="L75" s="38">
        <v>95.964033790000002</v>
      </c>
      <c r="M75" s="41">
        <v>8.9097408850000004E-2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1747.454162</v>
      </c>
      <c r="F76" s="35">
        <v>135.1157795</v>
      </c>
      <c r="G76" s="37">
        <v>0.91969151559999995</v>
      </c>
      <c r="H76" s="38">
        <v>169.51055289999999</v>
      </c>
      <c r="I76" s="38">
        <v>62.19029398</v>
      </c>
      <c r="J76" s="39">
        <v>9.7402826250000005E-2</v>
      </c>
      <c r="K76" s="40">
        <v>165.64755299999999</v>
      </c>
      <c r="L76" s="38">
        <v>84.694480130000002</v>
      </c>
      <c r="M76" s="41">
        <v>8.7694834410000005E-2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1837.1941690000001</v>
      </c>
      <c r="F77" s="35">
        <v>146.90101989999999</v>
      </c>
      <c r="G77" s="37">
        <v>0.91489802570000001</v>
      </c>
      <c r="H77" s="38">
        <v>197.54377940000001</v>
      </c>
      <c r="I77" s="38">
        <v>70.630334950000005</v>
      </c>
      <c r="J77" s="39">
        <v>0.12749309880000001</v>
      </c>
      <c r="K77" s="40">
        <v>182.25194279999999</v>
      </c>
      <c r="L77" s="38">
        <v>95.525080590000002</v>
      </c>
      <c r="M77" s="41">
        <v>9.5170983469999998E-2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1730.9294319999999</v>
      </c>
      <c r="F78" s="35">
        <v>142.34713310000001</v>
      </c>
      <c r="G78" s="37">
        <v>0.89477817140000004</v>
      </c>
      <c r="H78" s="38">
        <v>167.4760181</v>
      </c>
      <c r="I78" s="38">
        <v>61.034391159999998</v>
      </c>
      <c r="J78" s="39">
        <v>9.0609053679999996E-2</v>
      </c>
      <c r="K78" s="40">
        <v>170.6585384</v>
      </c>
      <c r="L78" s="38">
        <v>84.392096760000001</v>
      </c>
      <c r="M78" s="41">
        <v>9.3802159689999998E-2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1803.054226</v>
      </c>
      <c r="F79" s="35">
        <v>160.648912</v>
      </c>
      <c r="G79" s="37">
        <v>0.95626564049999996</v>
      </c>
      <c r="H79" s="38">
        <v>169.82868959999999</v>
      </c>
      <c r="I79" s="38">
        <v>66.335697460000006</v>
      </c>
      <c r="J79" s="39">
        <v>9.2457277429999998E-2</v>
      </c>
      <c r="K79" s="40">
        <v>166.94565259999999</v>
      </c>
      <c r="L79" s="38">
        <v>88.237557219999999</v>
      </c>
      <c r="M79" s="41">
        <v>8.9369949719999994E-2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1634.319207</v>
      </c>
      <c r="F80" s="35">
        <v>106.43742930000001</v>
      </c>
      <c r="G80" s="37">
        <v>0.8313511696</v>
      </c>
      <c r="H80" s="38">
        <v>163.62857539999999</v>
      </c>
      <c r="I80" s="38">
        <v>55.018180370000003</v>
      </c>
      <c r="J80" s="39">
        <v>8.9894521970000002E-2</v>
      </c>
      <c r="K80" s="40">
        <v>168.4758922</v>
      </c>
      <c r="L80" s="38">
        <v>75.097038080000004</v>
      </c>
      <c r="M80" s="41">
        <v>8.6715621059999998E-2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1782.3727590000001</v>
      </c>
      <c r="F81" s="35">
        <v>183.925668</v>
      </c>
      <c r="G81" s="37">
        <v>1.005940362</v>
      </c>
      <c r="H81" s="38">
        <v>167.96678700000001</v>
      </c>
      <c r="I81" s="38">
        <v>69.915117789999996</v>
      </c>
      <c r="J81" s="39">
        <v>9.6229225660000001E-2</v>
      </c>
      <c r="K81" s="40">
        <v>170.78461590000001</v>
      </c>
      <c r="L81" s="38">
        <v>93.256322429999997</v>
      </c>
      <c r="M81" s="41">
        <v>0.10524761890000001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1787.239804</v>
      </c>
      <c r="F82" s="35">
        <v>154.51379230000001</v>
      </c>
      <c r="G82" s="37">
        <v>0.91955171810000003</v>
      </c>
      <c r="H82" s="38">
        <v>207.1956692</v>
      </c>
      <c r="I82" s="38">
        <v>75.936277959999998</v>
      </c>
      <c r="J82" s="39">
        <v>0.14188531430000001</v>
      </c>
      <c r="K82" s="40">
        <v>186.43013350000001</v>
      </c>
      <c r="L82" s="38">
        <v>98.854527189999999</v>
      </c>
      <c r="M82" s="41">
        <v>0.1017492455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1526.6649809999999</v>
      </c>
      <c r="F83" s="35">
        <v>80.411168720000006</v>
      </c>
      <c r="G83" s="37">
        <v>0.73613657720000003</v>
      </c>
      <c r="H83" s="38">
        <v>165.09883809999999</v>
      </c>
      <c r="I83" s="38">
        <v>50.278324079999997</v>
      </c>
      <c r="J83" s="39">
        <v>9.0889993180000003E-2</v>
      </c>
      <c r="K83" s="40">
        <v>172.52969419999999</v>
      </c>
      <c r="L83" s="38">
        <v>65.153387309999999</v>
      </c>
      <c r="M83" s="41">
        <v>8.9697276879999996E-2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1844.611081</v>
      </c>
      <c r="F84" s="35">
        <v>150.25959940000001</v>
      </c>
      <c r="G84" s="37">
        <v>0.94038753289999999</v>
      </c>
      <c r="H84" s="38">
        <v>192.4861411</v>
      </c>
      <c r="I84" s="38">
        <v>70.289282749999998</v>
      </c>
      <c r="J84" s="39">
        <v>0.1211655026</v>
      </c>
      <c r="K84" s="40">
        <v>176.18252709999999</v>
      </c>
      <c r="L84" s="38">
        <v>93.916637089999995</v>
      </c>
      <c r="M84" s="41">
        <v>8.8551072189999996E-2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1845.970157</v>
      </c>
      <c r="F85" s="35">
        <v>144.38486739999999</v>
      </c>
      <c r="G85" s="37">
        <v>0.94071668249999996</v>
      </c>
      <c r="H85" s="38">
        <v>198.0847267</v>
      </c>
      <c r="I85" s="38">
        <v>67.361870339999996</v>
      </c>
      <c r="J85" s="39">
        <v>0.12843403749999999</v>
      </c>
      <c r="K85" s="40">
        <v>178.3360773</v>
      </c>
      <c r="L85" s="38">
        <v>89.674695830000005</v>
      </c>
      <c r="M85" s="41">
        <v>9.1215225730000002E-2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1875.7279590000001</v>
      </c>
      <c r="F86" s="35">
        <v>166.89771719999999</v>
      </c>
      <c r="G86" s="37">
        <v>0.96635895549999995</v>
      </c>
      <c r="H86" s="38">
        <v>188.92276609999999</v>
      </c>
      <c r="I86" s="38">
        <v>76.161017659999999</v>
      </c>
      <c r="J86" s="39">
        <v>0.1129553958</v>
      </c>
      <c r="K86" s="40">
        <v>177.24349559999999</v>
      </c>
      <c r="L86" s="38">
        <v>98.411434510000007</v>
      </c>
      <c r="M86" s="41">
        <v>9.3868011969999998E-2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1712.6132970000001</v>
      </c>
      <c r="F87" s="35">
        <v>163.64407449999999</v>
      </c>
      <c r="G87" s="37">
        <v>0.98638104599999998</v>
      </c>
      <c r="H87" s="38">
        <v>173.47012950000001</v>
      </c>
      <c r="I87" s="38">
        <v>70.658525609999998</v>
      </c>
      <c r="J87" s="39">
        <v>0.1046922377</v>
      </c>
      <c r="K87" s="40">
        <v>180.8212154</v>
      </c>
      <c r="L87" s="38">
        <v>92.055368849999994</v>
      </c>
      <c r="M87" s="41">
        <v>0.1143657933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1760.070657</v>
      </c>
      <c r="F88" s="35">
        <v>131.12515500000001</v>
      </c>
      <c r="G88" s="37">
        <v>0.88493329789999997</v>
      </c>
      <c r="H88" s="38">
        <v>211.5634719</v>
      </c>
      <c r="I88" s="38">
        <v>71.193217279999999</v>
      </c>
      <c r="J88" s="39">
        <v>0.14717102209999999</v>
      </c>
      <c r="K88" s="40">
        <v>189.8089918</v>
      </c>
      <c r="L88" s="38">
        <v>92.438008019999998</v>
      </c>
      <c r="M88" s="41">
        <v>0.1047957595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1794.5602650000001</v>
      </c>
      <c r="F89" s="35">
        <v>136.32015190000001</v>
      </c>
      <c r="G89" s="37">
        <v>0.91890333790000001</v>
      </c>
      <c r="H89" s="38">
        <v>180.61940960000001</v>
      </c>
      <c r="I89" s="38">
        <v>65.099741320000007</v>
      </c>
      <c r="J89" s="39">
        <v>0.1084340733</v>
      </c>
      <c r="K89" s="40">
        <v>169.78430560000001</v>
      </c>
      <c r="L89" s="38">
        <v>88.556666039999996</v>
      </c>
      <c r="M89" s="41">
        <v>8.5972933670000001E-2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1850.874059</v>
      </c>
      <c r="F90" s="35">
        <v>180.55405529999999</v>
      </c>
      <c r="G90" s="37">
        <v>0.99220412250000001</v>
      </c>
      <c r="H90" s="38">
        <v>177.64612750000001</v>
      </c>
      <c r="I90" s="38">
        <v>74.365840669999997</v>
      </c>
      <c r="J90" s="39">
        <v>9.8712576319999995E-2</v>
      </c>
      <c r="K90" s="40">
        <v>169.08650059999999</v>
      </c>
      <c r="L90" s="38">
        <v>96.370317409999998</v>
      </c>
      <c r="M90" s="41">
        <v>9.1875116339999993E-2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56072EE-BC84-4915-9BAE-8E481BEEACC9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E2822338-620C-4E79-B3B8-35D4D18D3500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FC8AE5C8-3C4E-4FEB-98A6-701D0BB4343E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964B66B8-306A-4979-BB65-0AAEABA05825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DF653CB7-ECA7-4116-AC84-7A3103A15B87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52788608-5234-44EB-B8B3-AED0875E3700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11E8B095-AD20-4927-AA57-A93EE2A33E44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F09683AA-A3E2-498E-9E06-5A13A95752BE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E77B218B-BC33-4EF7-BBA2-32C2381850E7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410F6303-FA0E-44BD-8C4D-8DC30B2232A6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05E14162-0EB1-47B6-9BF5-836FB137D6D5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84197C86-4B86-47DF-920B-2D19F9E86BEA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Y1001"/>
  <sheetViews>
    <sheetView workbookViewId="0"/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1796.694982312765</v>
      </c>
      <c r="F3" s="35">
        <f t="shared" ref="F3:M3" si="0">SUMPRODUCT($D$4:$D$102, F$4:F$102)</f>
        <v>132.42076585721674</v>
      </c>
      <c r="G3" s="36">
        <f t="shared" si="0"/>
        <v>0.92679103932286766</v>
      </c>
      <c r="H3" s="35">
        <f t="shared" si="0"/>
        <v>237.43159933543234</v>
      </c>
      <c r="I3" s="35">
        <f t="shared" si="0"/>
        <v>69.747327127537034</v>
      </c>
      <c r="J3" s="36">
        <f t="shared" si="0"/>
        <v>7.866812622796987E-2</v>
      </c>
      <c r="K3" s="35">
        <f t="shared" si="0"/>
        <v>419.53254451471184</v>
      </c>
      <c r="L3" s="35">
        <f t="shared" si="0"/>
        <v>161.37355982244955</v>
      </c>
      <c r="M3" s="36">
        <f t="shared" si="0"/>
        <v>0.23249962724157028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1520.971634</v>
      </c>
      <c r="F4" s="35">
        <v>69.092841390000004</v>
      </c>
      <c r="G4" s="37">
        <v>0.78060139579999999</v>
      </c>
      <c r="H4" s="38">
        <v>217.15898530000001</v>
      </c>
      <c r="I4" s="38">
        <v>40.327509450000001</v>
      </c>
      <c r="J4" s="39">
        <v>4.5385599919999998E-2</v>
      </c>
      <c r="K4" s="40">
        <v>404.66355149999998</v>
      </c>
      <c r="L4" s="38">
        <v>116.8504082</v>
      </c>
      <c r="M4" s="41">
        <v>0.20991932760000001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1867.178525</v>
      </c>
      <c r="F5" s="35">
        <v>126.77766269999999</v>
      </c>
      <c r="G5" s="37">
        <v>0.90660461309999996</v>
      </c>
      <c r="H5" s="38">
        <v>235.83339599999999</v>
      </c>
      <c r="I5" s="38">
        <v>64.45241446</v>
      </c>
      <c r="J5" s="39">
        <v>5.5700760459999998E-2</v>
      </c>
      <c r="K5" s="40">
        <v>421.99942069999997</v>
      </c>
      <c r="L5" s="38">
        <v>160.66947690000001</v>
      </c>
      <c r="M5" s="41">
        <v>0.21644458790000001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1619.568417</v>
      </c>
      <c r="F6" s="35">
        <v>98.333048390000002</v>
      </c>
      <c r="G6" s="37">
        <v>0.88722081429999999</v>
      </c>
      <c r="H6" s="38">
        <v>232.73929519999999</v>
      </c>
      <c r="I6" s="38">
        <v>56.206441640000001</v>
      </c>
      <c r="J6" s="39">
        <v>7.7624275069999998E-2</v>
      </c>
      <c r="K6" s="40">
        <v>423.24688550000002</v>
      </c>
      <c r="L6" s="38">
        <v>146.01835449999999</v>
      </c>
      <c r="M6" s="41">
        <v>0.25146732849999998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1467.2353230000001</v>
      </c>
      <c r="F7" s="35">
        <v>79.532826330000006</v>
      </c>
      <c r="G7" s="37">
        <v>0.82429327569999999</v>
      </c>
      <c r="H7" s="38">
        <v>233.55284839999999</v>
      </c>
      <c r="I7" s="38">
        <v>45.953991989999999</v>
      </c>
      <c r="J7" s="39">
        <v>7.8378587469999997E-2</v>
      </c>
      <c r="K7" s="40">
        <v>431.84243300000003</v>
      </c>
      <c r="L7" s="38">
        <v>124.5121005</v>
      </c>
      <c r="M7" s="41">
        <v>0.24680246380000001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1735.807879</v>
      </c>
      <c r="F8" s="35">
        <v>114.3772927</v>
      </c>
      <c r="G8" s="37">
        <v>0.88243587540000001</v>
      </c>
      <c r="H8" s="38">
        <v>222.79084520000001</v>
      </c>
      <c r="I8" s="38">
        <v>56.980655910000003</v>
      </c>
      <c r="J8" s="39">
        <v>5.010533641E-2</v>
      </c>
      <c r="K8" s="40">
        <v>402.31619239999998</v>
      </c>
      <c r="L8" s="38">
        <v>149.477351</v>
      </c>
      <c r="M8" s="41">
        <v>0.21180946989999999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1842.6282859999999</v>
      </c>
      <c r="F9" s="35">
        <v>155.5742707</v>
      </c>
      <c r="G9" s="37">
        <v>0.95995735500000001</v>
      </c>
      <c r="H9" s="38">
        <v>227.54568449999999</v>
      </c>
      <c r="I9" s="38">
        <v>68.866742470000005</v>
      </c>
      <c r="J9" s="39">
        <v>7.0755034499999994E-2</v>
      </c>
      <c r="K9" s="40">
        <v>414.64573430000002</v>
      </c>
      <c r="L9" s="38">
        <v>177.8492827</v>
      </c>
      <c r="M9" s="41">
        <v>0.24805496190000001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1953.4526699999999</v>
      </c>
      <c r="F10" s="35">
        <v>159.83047590000001</v>
      </c>
      <c r="G10" s="37">
        <v>0.99491139699999998</v>
      </c>
      <c r="H10" s="38">
        <v>244.95251350000001</v>
      </c>
      <c r="I10" s="38">
        <v>84.856529660000007</v>
      </c>
      <c r="J10" s="39">
        <v>8.7265488850000003E-2</v>
      </c>
      <c r="K10" s="40">
        <v>416.6561135</v>
      </c>
      <c r="L10" s="38">
        <v>172.70864180000001</v>
      </c>
      <c r="M10" s="41">
        <v>0.21642573400000001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1933.4104380000001</v>
      </c>
      <c r="F11" s="35">
        <v>156.4473844</v>
      </c>
      <c r="G11" s="37">
        <v>0.97036408549999997</v>
      </c>
      <c r="H11" s="38">
        <v>243.28078060000001</v>
      </c>
      <c r="I11" s="38">
        <v>80.053038979999997</v>
      </c>
      <c r="J11" s="39">
        <v>8.369033142E-2</v>
      </c>
      <c r="K11" s="40">
        <v>417.37253090000002</v>
      </c>
      <c r="L11" s="38">
        <v>173.63426190000001</v>
      </c>
      <c r="M11" s="41">
        <v>0.21871421490000001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1458.216807</v>
      </c>
      <c r="F12" s="35">
        <v>69.963364549999994</v>
      </c>
      <c r="G12" s="37">
        <v>0.80953861469999999</v>
      </c>
      <c r="H12" s="38">
        <v>218.22220229999999</v>
      </c>
      <c r="I12" s="38">
        <v>41.297442480000001</v>
      </c>
      <c r="J12" s="39">
        <v>4.7545277939999998E-2</v>
      </c>
      <c r="K12" s="40">
        <v>398.33294460000002</v>
      </c>
      <c r="L12" s="38">
        <v>116.43925</v>
      </c>
      <c r="M12" s="41">
        <v>0.2051290137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1911.776192</v>
      </c>
      <c r="F13" s="35">
        <v>132.69578060000001</v>
      </c>
      <c r="G13" s="37">
        <v>0.93583415550000004</v>
      </c>
      <c r="H13" s="38">
        <v>237.7721272</v>
      </c>
      <c r="I13" s="38">
        <v>70.298486420000003</v>
      </c>
      <c r="J13" s="39">
        <v>6.8445197760000007E-2</v>
      </c>
      <c r="K13" s="40">
        <v>412.98471280000001</v>
      </c>
      <c r="L13" s="38">
        <v>157.3072635</v>
      </c>
      <c r="M13" s="41">
        <v>0.21203160500000001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1586.624053</v>
      </c>
      <c r="F14" s="35">
        <v>75.829306459999998</v>
      </c>
      <c r="G14" s="37">
        <v>0.78528248440000004</v>
      </c>
      <c r="H14" s="38">
        <v>216.146489</v>
      </c>
      <c r="I14" s="38">
        <v>44.73931718</v>
      </c>
      <c r="J14" s="39">
        <v>4.9787856339999999E-2</v>
      </c>
      <c r="K14" s="40">
        <v>405.63118930000002</v>
      </c>
      <c r="L14" s="38">
        <v>123.34754030000001</v>
      </c>
      <c r="M14" s="41">
        <v>0.21809491349999999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1901.7199869999999</v>
      </c>
      <c r="F15" s="35">
        <v>163.21112550000001</v>
      </c>
      <c r="G15" s="37">
        <v>0.98116237770000003</v>
      </c>
      <c r="H15" s="38">
        <v>235.72496340000001</v>
      </c>
      <c r="I15" s="38">
        <v>74.991188429999994</v>
      </c>
      <c r="J15" s="39">
        <v>7.6839083150000001E-2</v>
      </c>
      <c r="K15" s="40">
        <v>417.37077190000002</v>
      </c>
      <c r="L15" s="38">
        <v>178.31516970000001</v>
      </c>
      <c r="M15" s="41">
        <v>0.234866345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1776.644728</v>
      </c>
      <c r="F16" s="35">
        <v>117.43236400000001</v>
      </c>
      <c r="G16" s="37">
        <v>0.86837637850000005</v>
      </c>
      <c r="H16" s="38">
        <v>228.9939689</v>
      </c>
      <c r="I16" s="38">
        <v>59.51196556</v>
      </c>
      <c r="J16" s="39">
        <v>4.9424687289999998E-2</v>
      </c>
      <c r="K16" s="40">
        <v>400.83436970000002</v>
      </c>
      <c r="L16" s="38">
        <v>151.45208529999999</v>
      </c>
      <c r="M16" s="41">
        <v>0.20685069149999999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1731.218928</v>
      </c>
      <c r="F17" s="35">
        <v>139.6138771</v>
      </c>
      <c r="G17" s="37">
        <v>0.95633479020000001</v>
      </c>
      <c r="H17" s="38">
        <v>233.0013348</v>
      </c>
      <c r="I17" s="38">
        <v>68.762598560000001</v>
      </c>
      <c r="J17" s="39">
        <v>7.9483355879999995E-2</v>
      </c>
      <c r="K17" s="40">
        <v>430.2060889</v>
      </c>
      <c r="L17" s="38">
        <v>179.0598152</v>
      </c>
      <c r="M17" s="41">
        <v>0.27545031619999999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1512.2986759999999</v>
      </c>
      <c r="F18" s="35">
        <v>82.299859670000004</v>
      </c>
      <c r="G18" s="37">
        <v>0.85862889269999998</v>
      </c>
      <c r="H18" s="38">
        <v>232.19100660000001</v>
      </c>
      <c r="I18" s="38">
        <v>49.66421828</v>
      </c>
      <c r="J18" s="39">
        <v>8.0729849810000004E-2</v>
      </c>
      <c r="K18" s="40">
        <v>430.02857060000002</v>
      </c>
      <c r="L18" s="38">
        <v>129.3254014</v>
      </c>
      <c r="M18" s="41">
        <v>0.25192281719999998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1120.508345</v>
      </c>
      <c r="F19" s="35">
        <v>6.6863675589999998</v>
      </c>
      <c r="G19" s="37">
        <v>0.65864594840000001</v>
      </c>
      <c r="H19" s="38">
        <v>228.95351260000001</v>
      </c>
      <c r="I19" s="38">
        <v>7.4804895880000002</v>
      </c>
      <c r="J19" s="39">
        <v>5.7229905349999999E-2</v>
      </c>
      <c r="K19" s="40">
        <v>400.59226460000002</v>
      </c>
      <c r="L19" s="38">
        <v>28.45902324</v>
      </c>
      <c r="M19" s="41">
        <v>0.17207104009999999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1903.1525939999999</v>
      </c>
      <c r="F20" s="35">
        <v>146.6224789</v>
      </c>
      <c r="G20" s="37">
        <v>0.94021243119999998</v>
      </c>
      <c r="H20" s="38">
        <v>243.16807009999999</v>
      </c>
      <c r="I20" s="38">
        <v>80.068356230000006</v>
      </c>
      <c r="J20" s="39">
        <v>8.6828474939999997E-2</v>
      </c>
      <c r="K20" s="40">
        <v>409.99776780000002</v>
      </c>
      <c r="L20" s="38">
        <v>166.87811360000001</v>
      </c>
      <c r="M20" s="41">
        <v>0.21090765719999999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1619.8505560000001</v>
      </c>
      <c r="F21" s="35">
        <v>85.032570789999994</v>
      </c>
      <c r="G21" s="37">
        <v>0.84401411449999997</v>
      </c>
      <c r="H21" s="38">
        <v>215.99323419999999</v>
      </c>
      <c r="I21" s="38">
        <v>46.356193879999999</v>
      </c>
      <c r="J21" s="39">
        <v>4.7892787050000003E-2</v>
      </c>
      <c r="K21" s="40">
        <v>402.31239920000002</v>
      </c>
      <c r="L21" s="38">
        <v>130.80520870000001</v>
      </c>
      <c r="M21" s="41">
        <v>0.21519634139999999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1927.4263780000001</v>
      </c>
      <c r="F22" s="35">
        <v>135.8575396</v>
      </c>
      <c r="G22" s="37">
        <v>0.94323625850000004</v>
      </c>
      <c r="H22" s="38">
        <v>239.10102079999999</v>
      </c>
      <c r="I22" s="38">
        <v>70.169656750000001</v>
      </c>
      <c r="J22" s="39">
        <v>6.7095779270000003E-2</v>
      </c>
      <c r="K22" s="40">
        <v>416.53459040000001</v>
      </c>
      <c r="L22" s="38">
        <v>161.23104520000001</v>
      </c>
      <c r="M22" s="41">
        <v>0.2117307715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1849.2670290000001</v>
      </c>
      <c r="F23" s="35">
        <v>121.502968</v>
      </c>
      <c r="G23" s="37">
        <v>0.85010710020000002</v>
      </c>
      <c r="H23" s="38">
        <v>246.86881170000001</v>
      </c>
      <c r="I23" s="38">
        <v>72.783390429999997</v>
      </c>
      <c r="J23" s="39">
        <v>7.4067187549999997E-2</v>
      </c>
      <c r="K23" s="40">
        <v>408.16274959999998</v>
      </c>
      <c r="L23" s="38">
        <v>148.07106959999999</v>
      </c>
      <c r="M23" s="41">
        <v>0.19208931940000001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1742.567953</v>
      </c>
      <c r="F24" s="35">
        <v>103.417405</v>
      </c>
      <c r="G24" s="37">
        <v>0.86817128909999997</v>
      </c>
      <c r="H24" s="38">
        <v>220.42638579999999</v>
      </c>
      <c r="I24" s="38">
        <v>53.049701169999999</v>
      </c>
      <c r="J24" s="39">
        <v>5.3814688870000002E-2</v>
      </c>
      <c r="K24" s="40">
        <v>409.04017260000001</v>
      </c>
      <c r="L24" s="38">
        <v>142.1779866</v>
      </c>
      <c r="M24" s="41">
        <v>0.22222686359999999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1938.382188</v>
      </c>
      <c r="F25" s="35">
        <v>140.77103740000001</v>
      </c>
      <c r="G25" s="37">
        <v>0.9508552831</v>
      </c>
      <c r="H25" s="38">
        <v>247.60960850000001</v>
      </c>
      <c r="I25" s="38">
        <v>84.080643800000004</v>
      </c>
      <c r="J25" s="39">
        <v>9.1160261579999999E-2</v>
      </c>
      <c r="K25" s="40">
        <v>416.37330450000002</v>
      </c>
      <c r="L25" s="38">
        <v>166.7380378</v>
      </c>
      <c r="M25" s="41">
        <v>0.21370671899999999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1817.5721269999999</v>
      </c>
      <c r="F26" s="35">
        <v>105.08480640000001</v>
      </c>
      <c r="G26" s="37">
        <v>0.85169851320000001</v>
      </c>
      <c r="H26" s="38">
        <v>246.95055540000001</v>
      </c>
      <c r="I26" s="38">
        <v>68.072827669999995</v>
      </c>
      <c r="J26" s="39">
        <v>7.5520368830000004E-2</v>
      </c>
      <c r="K26" s="40">
        <v>405.2846854</v>
      </c>
      <c r="L26" s="38">
        <v>136.93785869999999</v>
      </c>
      <c r="M26" s="41">
        <v>0.18471806609999999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1901.0770540000001</v>
      </c>
      <c r="F27" s="35">
        <v>121.0870183</v>
      </c>
      <c r="G27" s="37">
        <v>0.89910057430000001</v>
      </c>
      <c r="H27" s="38">
        <v>248.91262380000001</v>
      </c>
      <c r="I27" s="38">
        <v>76.539975690000006</v>
      </c>
      <c r="J27" s="39">
        <v>8.5860037020000002E-2</v>
      </c>
      <c r="K27" s="40">
        <v>414.02496330000002</v>
      </c>
      <c r="L27" s="38">
        <v>152.98581720000001</v>
      </c>
      <c r="M27" s="41">
        <v>0.20576578079999999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1863.0351820000001</v>
      </c>
      <c r="F28" s="35">
        <v>134.2630327</v>
      </c>
      <c r="G28" s="37">
        <v>0.89670213789999997</v>
      </c>
      <c r="H28" s="38">
        <v>242.15166880000001</v>
      </c>
      <c r="I28" s="38">
        <v>71.687387610000002</v>
      </c>
      <c r="J28" s="39">
        <v>6.7957192210000003E-2</v>
      </c>
      <c r="K28" s="40">
        <v>410.27187450000002</v>
      </c>
      <c r="L28" s="38">
        <v>157.3098516</v>
      </c>
      <c r="M28" s="41">
        <v>0.19962028139999999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1789.5316479999999</v>
      </c>
      <c r="F29" s="35">
        <v>137.87490080000001</v>
      </c>
      <c r="G29" s="37">
        <v>0.93900495579999999</v>
      </c>
      <c r="H29" s="38">
        <v>226.58706459999999</v>
      </c>
      <c r="I29" s="38">
        <v>65.317758940000004</v>
      </c>
      <c r="J29" s="39">
        <v>6.5731062409999999E-2</v>
      </c>
      <c r="K29" s="40">
        <v>415.0766165</v>
      </c>
      <c r="L29" s="38">
        <v>169.2309247</v>
      </c>
      <c r="M29" s="41">
        <v>0.24515179670000001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1892.73036</v>
      </c>
      <c r="F30" s="35">
        <v>124.6715138</v>
      </c>
      <c r="G30" s="37">
        <v>0.92626902870000005</v>
      </c>
      <c r="H30" s="38">
        <v>234.89009859999999</v>
      </c>
      <c r="I30" s="38">
        <v>65.586819550000001</v>
      </c>
      <c r="J30" s="39">
        <v>6.1788306809999999E-2</v>
      </c>
      <c r="K30" s="40">
        <v>413.01909799999999</v>
      </c>
      <c r="L30" s="38">
        <v>154.61856950000001</v>
      </c>
      <c r="M30" s="41">
        <v>0.21323108939999999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1853.997263</v>
      </c>
      <c r="F31" s="35">
        <v>105.266232</v>
      </c>
      <c r="G31" s="37">
        <v>0.85000704049999998</v>
      </c>
      <c r="H31" s="38">
        <v>245.6020426</v>
      </c>
      <c r="I31" s="38">
        <v>64.532512620000006</v>
      </c>
      <c r="J31" s="39">
        <v>6.7828666809999993E-2</v>
      </c>
      <c r="K31" s="40">
        <v>404.78120339999998</v>
      </c>
      <c r="L31" s="38">
        <v>131.54114050000001</v>
      </c>
      <c r="M31" s="41">
        <v>0.1734620573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1539.9752590000001</v>
      </c>
      <c r="F32" s="35">
        <v>74.266550679999995</v>
      </c>
      <c r="G32" s="37">
        <v>0.83928384079999996</v>
      </c>
      <c r="H32" s="38">
        <v>218.655012</v>
      </c>
      <c r="I32" s="38">
        <v>47.485657449999998</v>
      </c>
      <c r="J32" s="39">
        <v>6.2050383930000001E-2</v>
      </c>
      <c r="K32" s="40">
        <v>413.00134709999998</v>
      </c>
      <c r="L32" s="38">
        <v>126.11134920000001</v>
      </c>
      <c r="M32" s="41">
        <v>0.23080374870000001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1753.6954840000001</v>
      </c>
      <c r="F33" s="35">
        <v>112.1092862</v>
      </c>
      <c r="G33" s="37">
        <v>0.87347322319999998</v>
      </c>
      <c r="H33" s="38">
        <v>227.65587049999999</v>
      </c>
      <c r="I33" s="38">
        <v>56.680510470000002</v>
      </c>
      <c r="J33" s="39">
        <v>4.9881704870000002E-2</v>
      </c>
      <c r="K33" s="40">
        <v>400.41000350000002</v>
      </c>
      <c r="L33" s="38">
        <v>146.69245029999999</v>
      </c>
      <c r="M33" s="41">
        <v>0.2073929695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1478.6213049999999</v>
      </c>
      <c r="F34" s="35">
        <v>68.013615799999997</v>
      </c>
      <c r="G34" s="37">
        <v>0.81059086739999997</v>
      </c>
      <c r="H34" s="38">
        <v>222.4159914</v>
      </c>
      <c r="I34" s="38">
        <v>41.870515920000003</v>
      </c>
      <c r="J34" s="39">
        <v>5.9367592660000003E-2</v>
      </c>
      <c r="K34" s="40">
        <v>414.11370460000001</v>
      </c>
      <c r="L34" s="38">
        <v>115.4310906</v>
      </c>
      <c r="M34" s="41">
        <v>0.22307564839999999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1892.170468</v>
      </c>
      <c r="F35" s="35">
        <v>136.1915746</v>
      </c>
      <c r="G35" s="37">
        <v>0.92869957359999999</v>
      </c>
      <c r="H35" s="38">
        <v>247.6251307</v>
      </c>
      <c r="I35" s="38">
        <v>81.377994869999995</v>
      </c>
      <c r="J35" s="39">
        <v>9.5465699040000004E-2</v>
      </c>
      <c r="K35" s="40">
        <v>410.74913959999998</v>
      </c>
      <c r="L35" s="38">
        <v>161.2141207</v>
      </c>
      <c r="M35" s="41">
        <v>0.2095013587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1662.20948</v>
      </c>
      <c r="F36" s="35">
        <v>104.1420377</v>
      </c>
      <c r="G36" s="37">
        <v>0.84406234189999996</v>
      </c>
      <c r="H36" s="38">
        <v>220.44350969999999</v>
      </c>
      <c r="I36" s="38">
        <v>53.44771042</v>
      </c>
      <c r="J36" s="39">
        <v>4.568108597E-2</v>
      </c>
      <c r="K36" s="40">
        <v>388.87623189999999</v>
      </c>
      <c r="L36" s="38">
        <v>141.42228950000001</v>
      </c>
      <c r="M36" s="41">
        <v>0.203693869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1882.432327</v>
      </c>
      <c r="F37" s="35">
        <v>139.32416280000001</v>
      </c>
      <c r="G37" s="37">
        <v>0.95056645259999994</v>
      </c>
      <c r="H37" s="38">
        <v>237.12969630000001</v>
      </c>
      <c r="I37" s="38">
        <v>70.851604320000007</v>
      </c>
      <c r="J37" s="39">
        <v>7.3073725729999997E-2</v>
      </c>
      <c r="K37" s="40">
        <v>414.67008240000001</v>
      </c>
      <c r="L37" s="38">
        <v>165.43643890000001</v>
      </c>
      <c r="M37" s="41">
        <v>0.2238026645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1519.9366070000001</v>
      </c>
      <c r="F38" s="35">
        <v>109.1679594</v>
      </c>
      <c r="G38" s="37">
        <v>0.84722555759999996</v>
      </c>
      <c r="H38" s="38">
        <v>233.2056072</v>
      </c>
      <c r="I38" s="38">
        <v>59.200203989999999</v>
      </c>
      <c r="J38" s="39">
        <v>8.4083606330000005E-2</v>
      </c>
      <c r="K38" s="40">
        <v>452.04314360000001</v>
      </c>
      <c r="L38" s="38">
        <v>151.72842470000001</v>
      </c>
      <c r="M38" s="41">
        <v>0.27251022009999998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1422.67698</v>
      </c>
      <c r="F39" s="35">
        <v>65.160915369999998</v>
      </c>
      <c r="G39" s="37">
        <v>0.77960794349999996</v>
      </c>
      <c r="H39" s="38">
        <v>231.53996319999999</v>
      </c>
      <c r="I39" s="38">
        <v>40.26533766</v>
      </c>
      <c r="J39" s="39">
        <v>7.257127193E-2</v>
      </c>
      <c r="K39" s="40">
        <v>421.91362520000001</v>
      </c>
      <c r="L39" s="38">
        <v>107.92403160000001</v>
      </c>
      <c r="M39" s="41">
        <v>0.22955922100000001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1919.2842129999999</v>
      </c>
      <c r="F40" s="35">
        <v>185.7077123</v>
      </c>
      <c r="G40" s="37">
        <v>0.99866518120000003</v>
      </c>
      <c r="H40" s="38">
        <v>233.13104730000001</v>
      </c>
      <c r="I40" s="38">
        <v>80.75616393</v>
      </c>
      <c r="J40" s="39">
        <v>7.8552670099999999E-2</v>
      </c>
      <c r="K40" s="40">
        <v>416.65252850000002</v>
      </c>
      <c r="L40" s="38">
        <v>189.1344972</v>
      </c>
      <c r="M40" s="41">
        <v>0.24230020960000001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1260.30207</v>
      </c>
      <c r="F41" s="35">
        <v>20.457940099999998</v>
      </c>
      <c r="G41" s="37">
        <v>0.65248782999999999</v>
      </c>
      <c r="H41" s="38">
        <v>224.64656830000001</v>
      </c>
      <c r="I41" s="38">
        <v>18.961855409999998</v>
      </c>
      <c r="J41" s="39">
        <v>4.9493001850000003E-2</v>
      </c>
      <c r="K41" s="40">
        <v>400.5419124</v>
      </c>
      <c r="L41" s="38">
        <v>59.372634599999998</v>
      </c>
      <c r="M41" s="41">
        <v>0.1837664219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1435.252299</v>
      </c>
      <c r="F42" s="35">
        <v>73.969786929999998</v>
      </c>
      <c r="G42" s="37">
        <v>0.81014047050000004</v>
      </c>
      <c r="H42" s="38">
        <v>243.6870275</v>
      </c>
      <c r="I42" s="38">
        <v>46.76039076</v>
      </c>
      <c r="J42" s="39">
        <v>8.8603500909999994E-2</v>
      </c>
      <c r="K42" s="40">
        <v>445.75855739999997</v>
      </c>
      <c r="L42" s="38">
        <v>120.1303822</v>
      </c>
      <c r="M42" s="41">
        <v>0.25201393760000002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1910.9239769999999</v>
      </c>
      <c r="F43" s="35">
        <v>138.08131510000001</v>
      </c>
      <c r="G43" s="37">
        <v>0.95134253440000005</v>
      </c>
      <c r="H43" s="38">
        <v>239.8189726</v>
      </c>
      <c r="I43" s="38">
        <v>73.95936055</v>
      </c>
      <c r="J43" s="39">
        <v>7.4986956569999999E-2</v>
      </c>
      <c r="K43" s="40">
        <v>415.32339109999998</v>
      </c>
      <c r="L43" s="38">
        <v>160.71043510000001</v>
      </c>
      <c r="M43" s="41">
        <v>0.21240248040000001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1808.518425</v>
      </c>
      <c r="F44" s="35">
        <v>129.2020455</v>
      </c>
      <c r="G44" s="37">
        <v>0.92922399259999999</v>
      </c>
      <c r="H44" s="38">
        <v>234.16004330000001</v>
      </c>
      <c r="I44" s="38">
        <v>71.560298439999997</v>
      </c>
      <c r="J44" s="39">
        <v>8.3266906629999998E-2</v>
      </c>
      <c r="K44" s="40">
        <v>406.71788099999998</v>
      </c>
      <c r="L44" s="38">
        <v>155.6100739</v>
      </c>
      <c r="M44" s="41">
        <v>0.22047767190000001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1902.042099</v>
      </c>
      <c r="F45" s="35">
        <v>153.1227896</v>
      </c>
      <c r="G45" s="37">
        <v>1.0026766819999999</v>
      </c>
      <c r="H45" s="38">
        <v>238.01062160000001</v>
      </c>
      <c r="I45" s="38">
        <v>78.021846440000004</v>
      </c>
      <c r="J45" s="39">
        <v>8.6975030940000003E-2</v>
      </c>
      <c r="K45" s="40">
        <v>413.25098750000001</v>
      </c>
      <c r="L45" s="38">
        <v>170.96518380000001</v>
      </c>
      <c r="M45" s="41">
        <v>0.228005548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1914.979885</v>
      </c>
      <c r="F46" s="35">
        <v>141.6531918</v>
      </c>
      <c r="G46" s="37">
        <v>0.94501855369999999</v>
      </c>
      <c r="H46" s="38">
        <v>239.5960695</v>
      </c>
      <c r="I46" s="38">
        <v>73.614339689999994</v>
      </c>
      <c r="J46" s="39">
        <v>7.2226964960000001E-2</v>
      </c>
      <c r="K46" s="40">
        <v>414.39087669999998</v>
      </c>
      <c r="L46" s="38">
        <v>165.0670331</v>
      </c>
      <c r="M46" s="41">
        <v>0.21652161689999999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1597.6126959999999</v>
      </c>
      <c r="F47" s="35">
        <v>101.01277810000001</v>
      </c>
      <c r="G47" s="37">
        <v>0.89909652350000002</v>
      </c>
      <c r="H47" s="38">
        <v>235.7994721</v>
      </c>
      <c r="I47" s="38">
        <v>58.588953539999999</v>
      </c>
      <c r="J47" s="39">
        <v>8.3660216189999997E-2</v>
      </c>
      <c r="K47" s="40">
        <v>431.4903205</v>
      </c>
      <c r="L47" s="38">
        <v>147.34190509999999</v>
      </c>
      <c r="M47" s="41">
        <v>0.2596978197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1555.688723</v>
      </c>
      <c r="F48" s="35">
        <v>115.56975060000001</v>
      </c>
      <c r="G48" s="37">
        <v>0.90149124439999995</v>
      </c>
      <c r="H48" s="38">
        <v>238.79240239999999</v>
      </c>
      <c r="I48" s="38">
        <v>62.15980544</v>
      </c>
      <c r="J48" s="39">
        <v>9.0277440840000001E-2</v>
      </c>
      <c r="K48" s="40">
        <v>448.60975480000002</v>
      </c>
      <c r="L48" s="38">
        <v>157.79270450000001</v>
      </c>
      <c r="M48" s="41">
        <v>0.27742217740000003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1936.498859</v>
      </c>
      <c r="F49" s="35">
        <v>137.4830906</v>
      </c>
      <c r="G49" s="37">
        <v>0.94308644180000001</v>
      </c>
      <c r="H49" s="38">
        <v>248.24567870000001</v>
      </c>
      <c r="I49" s="38">
        <v>82.090000680000003</v>
      </c>
      <c r="J49" s="39">
        <v>9.3668751319999993E-2</v>
      </c>
      <c r="K49" s="40">
        <v>415.93732799999998</v>
      </c>
      <c r="L49" s="38">
        <v>163.587999</v>
      </c>
      <c r="M49" s="41">
        <v>0.21319414880000001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1895.682067</v>
      </c>
      <c r="F50" s="35">
        <v>138.59203629999999</v>
      </c>
      <c r="G50" s="37">
        <v>0.95785132250000005</v>
      </c>
      <c r="H50" s="38">
        <v>236.78350169999999</v>
      </c>
      <c r="I50" s="38">
        <v>69.857471610000005</v>
      </c>
      <c r="J50" s="39">
        <v>7.0458970519999997E-2</v>
      </c>
      <c r="K50" s="40">
        <v>413.37442479999999</v>
      </c>
      <c r="L50" s="38">
        <v>163.6259063</v>
      </c>
      <c r="M50" s="41">
        <v>0.2208816666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1717.4681579999999</v>
      </c>
      <c r="F51" s="35">
        <v>113.3592754</v>
      </c>
      <c r="G51" s="37">
        <v>0.88612434920000005</v>
      </c>
      <c r="H51" s="38">
        <v>225.00195489999999</v>
      </c>
      <c r="I51" s="38">
        <v>56.67106218</v>
      </c>
      <c r="J51" s="39">
        <v>5.036179004E-2</v>
      </c>
      <c r="K51" s="40">
        <v>403.6790714</v>
      </c>
      <c r="L51" s="38">
        <v>149.0440576</v>
      </c>
      <c r="M51" s="41">
        <v>0.2123569954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1733.1690570000001</v>
      </c>
      <c r="F52" s="35">
        <v>115.2449647</v>
      </c>
      <c r="G52" s="37">
        <v>0.89355717840000004</v>
      </c>
      <c r="H52" s="38">
        <v>218.65473779999999</v>
      </c>
      <c r="I52" s="38">
        <v>55.904146099999998</v>
      </c>
      <c r="J52" s="39">
        <v>4.8353278989999998E-2</v>
      </c>
      <c r="K52" s="40">
        <v>403.35948739999998</v>
      </c>
      <c r="L52" s="38">
        <v>151.7216282</v>
      </c>
      <c r="M52" s="41">
        <v>0.21761892390000001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1835.457684</v>
      </c>
      <c r="F53" s="35">
        <v>102.8814625</v>
      </c>
      <c r="G53" s="37">
        <v>0.84935000289999996</v>
      </c>
      <c r="H53" s="38">
        <v>248.57841300000001</v>
      </c>
      <c r="I53" s="38">
        <v>69.153922129999998</v>
      </c>
      <c r="J53" s="39">
        <v>8.0018834169999997E-2</v>
      </c>
      <c r="K53" s="40">
        <v>407.75874399999998</v>
      </c>
      <c r="L53" s="38">
        <v>137.86837009999999</v>
      </c>
      <c r="M53" s="41">
        <v>0.19284421069999999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1864.6411720000001</v>
      </c>
      <c r="F54" s="35">
        <v>136.7858464</v>
      </c>
      <c r="G54" s="37">
        <v>0.95074685400000003</v>
      </c>
      <c r="H54" s="38">
        <v>241.8662549</v>
      </c>
      <c r="I54" s="38">
        <v>77.037553119999998</v>
      </c>
      <c r="J54" s="39">
        <v>9.0653555430000005E-2</v>
      </c>
      <c r="K54" s="40">
        <v>409.26679350000001</v>
      </c>
      <c r="L54" s="38">
        <v>159.83399850000001</v>
      </c>
      <c r="M54" s="41">
        <v>0.21446964939999999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1946.6751240000001</v>
      </c>
      <c r="F55" s="35">
        <v>156.6051051</v>
      </c>
      <c r="G55" s="37">
        <v>0.98877284080000005</v>
      </c>
      <c r="H55" s="38">
        <v>241.1851015</v>
      </c>
      <c r="I55" s="38">
        <v>78.975538639999996</v>
      </c>
      <c r="J55" s="39">
        <v>8.0159707440000005E-2</v>
      </c>
      <c r="K55" s="40">
        <v>416.68640720000002</v>
      </c>
      <c r="L55" s="38">
        <v>171.70019980000001</v>
      </c>
      <c r="M55" s="41">
        <v>0.21919998460000001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1889.455573</v>
      </c>
      <c r="F56" s="35">
        <v>141.3786139</v>
      </c>
      <c r="G56" s="37">
        <v>0.9513571489</v>
      </c>
      <c r="H56" s="38">
        <v>244.92657120000001</v>
      </c>
      <c r="I56" s="38">
        <v>82.872094869999998</v>
      </c>
      <c r="J56" s="39">
        <v>9.8313656030000002E-2</v>
      </c>
      <c r="K56" s="40">
        <v>407.12824790000002</v>
      </c>
      <c r="L56" s="38">
        <v>162.34450240000001</v>
      </c>
      <c r="M56" s="41">
        <v>0.21278214740000001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1693.5292099999999</v>
      </c>
      <c r="F57" s="35">
        <v>137.91517479999999</v>
      </c>
      <c r="G57" s="37">
        <v>0.95909505969999997</v>
      </c>
      <c r="H57" s="38">
        <v>236.7356901</v>
      </c>
      <c r="I57" s="38">
        <v>69.083393670000007</v>
      </c>
      <c r="J57" s="39">
        <v>8.539406024E-2</v>
      </c>
      <c r="K57" s="40">
        <v>438.36623200000002</v>
      </c>
      <c r="L57" s="38">
        <v>177.73869920000001</v>
      </c>
      <c r="M57" s="41">
        <v>0.28052235809999998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1815.7846010000001</v>
      </c>
      <c r="F58" s="35">
        <v>116.8291187</v>
      </c>
      <c r="G58" s="37">
        <v>0.86546530960000001</v>
      </c>
      <c r="H58" s="38">
        <v>245.91413979999999</v>
      </c>
      <c r="I58" s="38">
        <v>70.202432160000001</v>
      </c>
      <c r="J58" s="39">
        <v>7.2894943899999995E-2</v>
      </c>
      <c r="K58" s="40">
        <v>403.82362719999998</v>
      </c>
      <c r="L58" s="38">
        <v>144.68442110000001</v>
      </c>
      <c r="M58" s="41">
        <v>0.18862653539999999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1708.3953650000001</v>
      </c>
      <c r="F59" s="35">
        <v>103.51796419999999</v>
      </c>
      <c r="G59" s="37">
        <v>0.87998009649999998</v>
      </c>
      <c r="H59" s="38">
        <v>225.70224830000001</v>
      </c>
      <c r="I59" s="38">
        <v>56.908008529999996</v>
      </c>
      <c r="J59" s="39">
        <v>6.5312387890000004E-2</v>
      </c>
      <c r="K59" s="40">
        <v>416.8801105</v>
      </c>
      <c r="L59" s="38">
        <v>150.12212450000001</v>
      </c>
      <c r="M59" s="41">
        <v>0.2416876745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1566.7198060000001</v>
      </c>
      <c r="F60" s="35">
        <v>107.74580229999999</v>
      </c>
      <c r="G60" s="37">
        <v>0.92055631230000001</v>
      </c>
      <c r="H60" s="38">
        <v>242.32694079999999</v>
      </c>
      <c r="I60" s="38">
        <v>58.307027480000002</v>
      </c>
      <c r="J60" s="39">
        <v>9.3907409280000007E-2</v>
      </c>
      <c r="K60" s="40">
        <v>444.78219769999998</v>
      </c>
      <c r="L60" s="38">
        <v>146.93276460000001</v>
      </c>
      <c r="M60" s="41">
        <v>0.2738857321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1626.4882439999999</v>
      </c>
      <c r="F61" s="35">
        <v>94.813734049999994</v>
      </c>
      <c r="G61" s="37">
        <v>0.84156091909999997</v>
      </c>
      <c r="H61" s="38">
        <v>222.10134189999999</v>
      </c>
      <c r="I61" s="38">
        <v>50.31012192</v>
      </c>
      <c r="J61" s="39">
        <v>4.7035345389999997E-2</v>
      </c>
      <c r="K61" s="40">
        <v>388.50793859999999</v>
      </c>
      <c r="L61" s="38">
        <v>133.4897272</v>
      </c>
      <c r="M61" s="41">
        <v>0.20489360240000001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1812.1026280000001</v>
      </c>
      <c r="F62" s="35">
        <v>136.3926472</v>
      </c>
      <c r="G62" s="37">
        <v>0.92624816190000003</v>
      </c>
      <c r="H62" s="38">
        <v>238.76482060000001</v>
      </c>
      <c r="I62" s="38">
        <v>76.618196769999997</v>
      </c>
      <c r="J62" s="39">
        <v>9.0067190820000004E-2</v>
      </c>
      <c r="K62" s="40">
        <v>404.96678550000001</v>
      </c>
      <c r="L62" s="38">
        <v>156.22995309999999</v>
      </c>
      <c r="M62" s="41">
        <v>0.21227547599999999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1608.618567</v>
      </c>
      <c r="F63" s="35">
        <v>114.58540669999999</v>
      </c>
      <c r="G63" s="37">
        <v>0.9181300697</v>
      </c>
      <c r="H63" s="38">
        <v>236.7460504</v>
      </c>
      <c r="I63" s="38">
        <v>62.27834086</v>
      </c>
      <c r="J63" s="39">
        <v>8.6528120259999994E-2</v>
      </c>
      <c r="K63" s="40">
        <v>441.4059287</v>
      </c>
      <c r="L63" s="38">
        <v>160.0311882</v>
      </c>
      <c r="M63" s="41">
        <v>0.2762026226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1786.5079109999999</v>
      </c>
      <c r="F64" s="35">
        <v>124.761949</v>
      </c>
      <c r="G64" s="37">
        <v>0.90095373310000004</v>
      </c>
      <c r="H64" s="38">
        <v>225.89781239999999</v>
      </c>
      <c r="I64" s="38">
        <v>60.985251239999997</v>
      </c>
      <c r="J64" s="39">
        <v>6.16461762E-2</v>
      </c>
      <c r="K64" s="40">
        <v>415.506395</v>
      </c>
      <c r="L64" s="38">
        <v>157.7623955</v>
      </c>
      <c r="M64" s="41">
        <v>0.22995320790000001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1979.7887800000001</v>
      </c>
      <c r="F65" s="35">
        <v>155.9311003</v>
      </c>
      <c r="G65" s="37">
        <v>1.0023730799999999</v>
      </c>
      <c r="H65" s="38">
        <v>237.4107281</v>
      </c>
      <c r="I65" s="38">
        <v>74.24139194</v>
      </c>
      <c r="J65" s="39">
        <v>6.4359864040000006E-2</v>
      </c>
      <c r="K65" s="40">
        <v>420.86941819999998</v>
      </c>
      <c r="L65" s="38">
        <v>176.57807740000001</v>
      </c>
      <c r="M65" s="41">
        <v>0.22475393960000001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1575.1740380000001</v>
      </c>
      <c r="F66" s="35">
        <v>106.08503399999999</v>
      </c>
      <c r="G66" s="37">
        <v>0.91373951099999995</v>
      </c>
      <c r="H66" s="38">
        <v>240.41597669999999</v>
      </c>
      <c r="I66" s="38">
        <v>58.496603819999997</v>
      </c>
      <c r="J66" s="39">
        <v>9.1609294430000002E-2</v>
      </c>
      <c r="K66" s="40">
        <v>440.0229789</v>
      </c>
      <c r="L66" s="38">
        <v>146.5702507</v>
      </c>
      <c r="M66" s="41">
        <v>0.27111943999999999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1931.5515210000001</v>
      </c>
      <c r="F67" s="35">
        <v>162.0669766</v>
      </c>
      <c r="G67" s="37">
        <v>0.99405912620000003</v>
      </c>
      <c r="H67" s="38">
        <v>241.1924199</v>
      </c>
      <c r="I67" s="38">
        <v>80.339981699999996</v>
      </c>
      <c r="J67" s="39">
        <v>8.4746289360000004E-2</v>
      </c>
      <c r="K67" s="40">
        <v>414.7088498</v>
      </c>
      <c r="L67" s="38">
        <v>176.4377518</v>
      </c>
      <c r="M67" s="41">
        <v>0.2247132476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1924.6547149999999</v>
      </c>
      <c r="F68" s="35">
        <v>155.9231436</v>
      </c>
      <c r="G68" s="37">
        <v>0.97852607869999997</v>
      </c>
      <c r="H68" s="38">
        <v>240.8369562</v>
      </c>
      <c r="I68" s="38">
        <v>77.083050819999997</v>
      </c>
      <c r="J68" s="39">
        <v>7.9221935039999997E-2</v>
      </c>
      <c r="K68" s="40">
        <v>416.07968720000002</v>
      </c>
      <c r="L68" s="38">
        <v>173.48976469999999</v>
      </c>
      <c r="M68" s="41">
        <v>0.2244417259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1882.85556</v>
      </c>
      <c r="F69" s="35">
        <v>132.48578240000001</v>
      </c>
      <c r="G69" s="37">
        <v>0.90086035229999994</v>
      </c>
      <c r="H69" s="38">
        <v>240.28052310000001</v>
      </c>
      <c r="I69" s="38">
        <v>72.056082770000003</v>
      </c>
      <c r="J69" s="39">
        <v>7.0809174990000001E-2</v>
      </c>
      <c r="K69" s="40">
        <v>412.96103549999998</v>
      </c>
      <c r="L69" s="38">
        <v>157.8118968</v>
      </c>
      <c r="M69" s="41">
        <v>0.20525117900000001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1900.003395</v>
      </c>
      <c r="F70" s="35">
        <v>161.42642090000001</v>
      </c>
      <c r="G70" s="37">
        <v>0.98122144040000003</v>
      </c>
      <c r="H70" s="38">
        <v>243.19405230000001</v>
      </c>
      <c r="I70" s="38">
        <v>88.627306649999994</v>
      </c>
      <c r="J70" s="39">
        <v>0.1004864401</v>
      </c>
      <c r="K70" s="40">
        <v>407.55736639999998</v>
      </c>
      <c r="L70" s="38">
        <v>172.96848890000001</v>
      </c>
      <c r="M70" s="41">
        <v>0.21852088920000001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1447.5535789999999</v>
      </c>
      <c r="F71" s="35">
        <v>85.350240279999994</v>
      </c>
      <c r="G71" s="37">
        <v>0.80821806799999996</v>
      </c>
      <c r="H71" s="38">
        <v>244.56801010000001</v>
      </c>
      <c r="I71" s="38">
        <v>50.650330879999999</v>
      </c>
      <c r="J71" s="39">
        <v>9.233073873E-2</v>
      </c>
      <c r="K71" s="40">
        <v>449.45922330000002</v>
      </c>
      <c r="L71" s="38">
        <v>128.48737510000001</v>
      </c>
      <c r="M71" s="41">
        <v>0.26257818760000001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1348.6313130000001</v>
      </c>
      <c r="F72" s="35">
        <v>48.694188930000003</v>
      </c>
      <c r="G72" s="37">
        <v>0.74191095969999998</v>
      </c>
      <c r="H72" s="38">
        <v>218.1218796</v>
      </c>
      <c r="I72" s="38">
        <v>32.778053329999999</v>
      </c>
      <c r="J72" s="39">
        <v>5.0672262730000001E-2</v>
      </c>
      <c r="K72" s="40">
        <v>401.00805159999999</v>
      </c>
      <c r="L72" s="38">
        <v>95.080788560000002</v>
      </c>
      <c r="M72" s="41">
        <v>0.20376840769999999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1894.2698760000001</v>
      </c>
      <c r="F73" s="35">
        <v>130.87170800000001</v>
      </c>
      <c r="G73" s="37">
        <v>0.93008288969999997</v>
      </c>
      <c r="H73" s="38">
        <v>236.91044779999999</v>
      </c>
      <c r="I73" s="38">
        <v>68.568512920000003</v>
      </c>
      <c r="J73" s="39">
        <v>6.8118982179999996E-2</v>
      </c>
      <c r="K73" s="40">
        <v>414.23728569999997</v>
      </c>
      <c r="L73" s="38">
        <v>156.129963</v>
      </c>
      <c r="M73" s="41">
        <v>0.21060829810000001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1801.538235</v>
      </c>
      <c r="F74" s="35">
        <v>124.45879170000001</v>
      </c>
      <c r="G74" s="37">
        <v>0.90901389690000001</v>
      </c>
      <c r="H74" s="38">
        <v>230.0174423</v>
      </c>
      <c r="I74" s="38">
        <v>62.306454610000003</v>
      </c>
      <c r="J74" s="39">
        <v>5.6474479709999997E-2</v>
      </c>
      <c r="K74" s="40">
        <v>407.88344940000002</v>
      </c>
      <c r="L74" s="38">
        <v>155.09389920000001</v>
      </c>
      <c r="M74" s="41">
        <v>0.2134519449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1935.977077</v>
      </c>
      <c r="F75" s="35">
        <v>151.17029880000001</v>
      </c>
      <c r="G75" s="37">
        <v>0.96894970660000002</v>
      </c>
      <c r="H75" s="38">
        <v>239.7059472</v>
      </c>
      <c r="I75" s="38">
        <v>76.336940049999995</v>
      </c>
      <c r="J75" s="39">
        <v>7.5641757609999999E-2</v>
      </c>
      <c r="K75" s="40">
        <v>415.04615589999997</v>
      </c>
      <c r="L75" s="38">
        <v>169.27940620000001</v>
      </c>
      <c r="M75" s="41">
        <v>0.21751577659999999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1818.5760809999999</v>
      </c>
      <c r="F76" s="35">
        <v>127.6928681</v>
      </c>
      <c r="G76" s="37">
        <v>0.92059336729999997</v>
      </c>
      <c r="H76" s="38">
        <v>225.85348049999999</v>
      </c>
      <c r="I76" s="38">
        <v>61.467885590000002</v>
      </c>
      <c r="J76" s="39">
        <v>5.830587382E-2</v>
      </c>
      <c r="K76" s="40">
        <v>410.14100610000003</v>
      </c>
      <c r="L76" s="38">
        <v>157.24541840000001</v>
      </c>
      <c r="M76" s="41">
        <v>0.2212318838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1906.3729209999999</v>
      </c>
      <c r="F77" s="35">
        <v>133.59185350000001</v>
      </c>
      <c r="G77" s="37">
        <v>0.9050930103</v>
      </c>
      <c r="H77" s="38">
        <v>246.54087820000001</v>
      </c>
      <c r="I77" s="38">
        <v>77.078877259999999</v>
      </c>
      <c r="J77" s="39">
        <v>7.850620371E-2</v>
      </c>
      <c r="K77" s="40">
        <v>413.81033450000001</v>
      </c>
      <c r="L77" s="38">
        <v>158.270048</v>
      </c>
      <c r="M77" s="41">
        <v>0.20360392499999999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1797.7827199999999</v>
      </c>
      <c r="F78" s="35">
        <v>132.9873776</v>
      </c>
      <c r="G78" s="37">
        <v>0.88580662210000005</v>
      </c>
      <c r="H78" s="38">
        <v>226.9460789</v>
      </c>
      <c r="I78" s="38">
        <v>64.15494142</v>
      </c>
      <c r="J78" s="39">
        <v>6.448192321E-2</v>
      </c>
      <c r="K78" s="40">
        <v>415.17788619999999</v>
      </c>
      <c r="L78" s="38">
        <v>164.62326419999999</v>
      </c>
      <c r="M78" s="41">
        <v>0.23591321809999999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1869.78071</v>
      </c>
      <c r="F79" s="35">
        <v>151.3494858</v>
      </c>
      <c r="G79" s="37">
        <v>0.94779284139999997</v>
      </c>
      <c r="H79" s="38">
        <v>230.68260050000001</v>
      </c>
      <c r="I79" s="38">
        <v>69.155680320000002</v>
      </c>
      <c r="J79" s="39">
        <v>6.9677144620000006E-2</v>
      </c>
      <c r="K79" s="40">
        <v>416.83009129999999</v>
      </c>
      <c r="L79" s="38">
        <v>172.2373872</v>
      </c>
      <c r="M79" s="41">
        <v>0.23513282050000001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1705.8969569999999</v>
      </c>
      <c r="F80" s="35">
        <v>101.241749</v>
      </c>
      <c r="G80" s="37">
        <v>0.83365911920000002</v>
      </c>
      <c r="H80" s="38">
        <v>217.03602219999999</v>
      </c>
      <c r="I80" s="38">
        <v>52.450250429999997</v>
      </c>
      <c r="J80" s="39">
        <v>4.734417321E-2</v>
      </c>
      <c r="K80" s="40">
        <v>409.45578389999997</v>
      </c>
      <c r="L80" s="38">
        <v>143.20840319999999</v>
      </c>
      <c r="M80" s="41">
        <v>0.21632844809999999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1850.272733</v>
      </c>
      <c r="F81" s="35">
        <v>172.3909654</v>
      </c>
      <c r="G81" s="37">
        <v>1.0007312319999999</v>
      </c>
      <c r="H81" s="38">
        <v>226.146278</v>
      </c>
      <c r="I81" s="38">
        <v>71.774595880000007</v>
      </c>
      <c r="J81" s="39">
        <v>7.1547357970000003E-2</v>
      </c>
      <c r="K81" s="40">
        <v>409.95274979999999</v>
      </c>
      <c r="L81" s="38">
        <v>188.88977449999999</v>
      </c>
      <c r="M81" s="41">
        <v>0.25929695120000001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1856.1776609999999</v>
      </c>
      <c r="F82" s="35">
        <v>140.3834129</v>
      </c>
      <c r="G82" s="37">
        <v>0.91514698849999998</v>
      </c>
      <c r="H82" s="38">
        <v>245.00381229999999</v>
      </c>
      <c r="I82" s="38">
        <v>74.604556560000006</v>
      </c>
      <c r="J82" s="39">
        <v>6.9806287480000007E-2</v>
      </c>
      <c r="K82" s="40">
        <v>409.58053539999997</v>
      </c>
      <c r="L82" s="38">
        <v>159.47107310000001</v>
      </c>
      <c r="M82" s="41">
        <v>0.19631226660000001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1599.4819640000001</v>
      </c>
      <c r="F83" s="35">
        <v>77.568325040000005</v>
      </c>
      <c r="G83" s="37">
        <v>0.74002403390000004</v>
      </c>
      <c r="H83" s="38">
        <v>217.1967473</v>
      </c>
      <c r="I83" s="38">
        <v>46.249836160000001</v>
      </c>
      <c r="J83" s="39">
        <v>4.729883679E-2</v>
      </c>
      <c r="K83" s="40">
        <v>413.00624110000001</v>
      </c>
      <c r="L83" s="38">
        <v>127.6461223</v>
      </c>
      <c r="M83" s="41">
        <v>0.21553123169999999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1913.7868530000001</v>
      </c>
      <c r="F84" s="35">
        <v>135.6955658</v>
      </c>
      <c r="G84" s="37">
        <v>0.93064342649999998</v>
      </c>
      <c r="H84" s="38">
        <v>244.3560579</v>
      </c>
      <c r="I84" s="38">
        <v>78.685691739999996</v>
      </c>
      <c r="J84" s="39">
        <v>7.983646891E-2</v>
      </c>
      <c r="K84" s="40">
        <v>412.7601052</v>
      </c>
      <c r="L84" s="38">
        <v>159.40827669999999</v>
      </c>
      <c r="M84" s="41">
        <v>0.20338517380000001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1921.3085369999999</v>
      </c>
      <c r="F85" s="35">
        <v>133.3639494</v>
      </c>
      <c r="G85" s="37">
        <v>0.94452886110000001</v>
      </c>
      <c r="H85" s="38">
        <v>238.37731890000001</v>
      </c>
      <c r="I85" s="38">
        <v>67.561248250000006</v>
      </c>
      <c r="J85" s="39">
        <v>6.1736685020000001E-2</v>
      </c>
      <c r="K85" s="40">
        <v>420.11820929999999</v>
      </c>
      <c r="L85" s="38">
        <v>163.20792979999999</v>
      </c>
      <c r="M85" s="41">
        <v>0.21766252459999999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1943.5977190000001</v>
      </c>
      <c r="F86" s="35">
        <v>153.57474640000001</v>
      </c>
      <c r="G86" s="37">
        <v>0.95090766419999995</v>
      </c>
      <c r="H86" s="38">
        <v>244.6394076</v>
      </c>
      <c r="I86" s="38">
        <v>82.257499269999997</v>
      </c>
      <c r="J86" s="39">
        <v>8.607229391E-2</v>
      </c>
      <c r="K86" s="40">
        <v>413.78665380000001</v>
      </c>
      <c r="L86" s="38">
        <v>169.77217759999999</v>
      </c>
      <c r="M86" s="41">
        <v>0.21113646280000001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1783.361909</v>
      </c>
      <c r="F87" s="35">
        <v>154.82953280000001</v>
      </c>
      <c r="G87" s="37">
        <v>0.98921104299999996</v>
      </c>
      <c r="H87" s="38">
        <v>229.41769199999999</v>
      </c>
      <c r="I87" s="38">
        <v>70.594790840000002</v>
      </c>
      <c r="J87" s="39">
        <v>7.5391097079999997E-2</v>
      </c>
      <c r="K87" s="40">
        <v>422.65677149999999</v>
      </c>
      <c r="L87" s="38">
        <v>186.18547179999999</v>
      </c>
      <c r="M87" s="41">
        <v>0.27070823040000003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1827.1644220000001</v>
      </c>
      <c r="F88" s="35">
        <v>113.85108870000001</v>
      </c>
      <c r="G88" s="37">
        <v>0.8750231249</v>
      </c>
      <c r="H88" s="38">
        <v>245.9235061</v>
      </c>
      <c r="I88" s="38">
        <v>67.788057850000001</v>
      </c>
      <c r="J88" s="39">
        <v>6.9767602619999994E-2</v>
      </c>
      <c r="K88" s="40">
        <v>401.79200730000002</v>
      </c>
      <c r="L88" s="38">
        <v>138.469897</v>
      </c>
      <c r="M88" s="41">
        <v>0.17991578180000001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1869.1890020000001</v>
      </c>
      <c r="F89" s="35">
        <v>127.3243792</v>
      </c>
      <c r="G89" s="37">
        <v>0.91997067880000005</v>
      </c>
      <c r="H89" s="38">
        <v>235.45471259999999</v>
      </c>
      <c r="I89" s="38">
        <v>67.018416790000003</v>
      </c>
      <c r="J89" s="39">
        <v>6.3915974459999997E-2</v>
      </c>
      <c r="K89" s="40">
        <v>409.63692850000001</v>
      </c>
      <c r="L89" s="38">
        <v>155.2366269</v>
      </c>
      <c r="M89" s="41">
        <v>0.21181466339999999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1915.7355439999999</v>
      </c>
      <c r="F90" s="35">
        <v>168.7762591</v>
      </c>
      <c r="G90" s="37">
        <v>0.97798676230000003</v>
      </c>
      <c r="H90" s="38">
        <v>235.8931911</v>
      </c>
      <c r="I90" s="38">
        <v>78.887798500000002</v>
      </c>
      <c r="J90" s="39">
        <v>8.0226642289999997E-2</v>
      </c>
      <c r="K90" s="40">
        <v>415.1479296</v>
      </c>
      <c r="L90" s="38">
        <v>180.28426390000001</v>
      </c>
      <c r="M90" s="41">
        <v>0.23228420550000001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8A49227-A10E-44AE-A529-819A934A651F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F71F7427-E562-466E-B4A6-2EC38637BCDA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26BA98F5-1FB2-48D3-B55F-8DE9CCD34685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66BAC842-0639-4136-9B24-80B0CBDEA9BF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69DA61A8-67A0-4919-A2C2-236569767C7A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9E74C26A-559B-4AC1-8CF9-3FB9AD595C55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FFD780C0-125C-467E-9CF2-72A40B87F4FF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0E259D0A-1608-418C-9FFB-10B13F37A451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1EB2C63A-D3D9-4AD9-B34E-FD8DA41C4889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353AFE08-CFCB-43B7-8E66-F3229709719D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797D9B65-CF6D-418A-B4D1-0336BB01D9C7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18E2596B-FA43-44AC-BEB7-C77B51D5457B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Y1001"/>
  <sheetViews>
    <sheetView workbookViewId="0"/>
  </sheetViews>
  <sheetFormatPr defaultColWidth="14.46484375" defaultRowHeight="15.75" customHeight="1" x14ac:dyDescent="0.35"/>
  <cols>
    <col min="1" max="1" width="21.1328125" style="22" customWidth="1"/>
    <col min="2" max="2" width="8.796875" style="22" customWidth="1"/>
    <col min="3" max="3" width="10.33203125" style="22" customWidth="1"/>
    <col min="4" max="4" width="5.86328125" style="47" customWidth="1"/>
    <col min="5" max="7" width="12.6640625" style="22" customWidth="1"/>
    <col min="8" max="13" width="11.796875" style="22" customWidth="1"/>
    <col min="14" max="16384" width="14.46484375" style="22"/>
  </cols>
  <sheetData>
    <row r="1" spans="1:25" ht="13.25" customHeight="1" x14ac:dyDescent="0.35">
      <c r="A1" s="49"/>
      <c r="B1" s="1"/>
      <c r="C1" s="1"/>
      <c r="D1" s="45"/>
      <c r="E1" s="89" t="s">
        <v>78</v>
      </c>
      <c r="F1" s="87"/>
      <c r="G1" s="88"/>
      <c r="H1" s="86" t="s">
        <v>71</v>
      </c>
      <c r="I1" s="87"/>
      <c r="J1" s="88"/>
      <c r="K1" s="86" t="s">
        <v>72</v>
      </c>
      <c r="L1" s="87"/>
      <c r="M1" s="88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57.75" customHeight="1" thickBot="1" x14ac:dyDescent="0.4">
      <c r="A2" s="34" t="s">
        <v>2</v>
      </c>
      <c r="B2" s="34" t="s">
        <v>0</v>
      </c>
      <c r="C2" s="34" t="s">
        <v>79</v>
      </c>
      <c r="D2" s="48" t="s">
        <v>74</v>
      </c>
      <c r="E2" s="13" t="s">
        <v>75</v>
      </c>
      <c r="F2" s="13" t="s">
        <v>76</v>
      </c>
      <c r="G2" s="14" t="s">
        <v>77</v>
      </c>
      <c r="H2" s="12" t="s">
        <v>75</v>
      </c>
      <c r="I2" s="13" t="s">
        <v>76</v>
      </c>
      <c r="J2" s="14" t="s">
        <v>77</v>
      </c>
      <c r="K2" s="12" t="s">
        <v>75</v>
      </c>
      <c r="L2" s="13" t="s">
        <v>76</v>
      </c>
      <c r="M2" s="15" t="s">
        <v>77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1.65" x14ac:dyDescent="0.35">
      <c r="A3" s="22" t="str">
        <f>VLOOKUP($C3, 'County name'!$A$1:$C$207, 3, TRUE)</f>
        <v>Minnesota</v>
      </c>
      <c r="B3" s="22" t="str">
        <f>VLOOKUP($C3, 'County name'!$A$1:$C$207, 3, TRUE)</f>
        <v>Minnesota</v>
      </c>
      <c r="C3" s="7">
        <v>27000</v>
      </c>
      <c r="D3" s="46"/>
      <c r="E3" s="35">
        <f>SUMPRODUCT($D$4:$D$102, E$4:E$102)</f>
        <v>1758.8167787048937</v>
      </c>
      <c r="F3" s="35">
        <f t="shared" ref="F3:M3" si="0">SUMPRODUCT($D$4:$D$102, F$4:F$102)</f>
        <v>132.79610643848903</v>
      </c>
      <c r="G3" s="36">
        <f t="shared" si="0"/>
        <v>0.93772095527550547</v>
      </c>
      <c r="H3" s="35">
        <f t="shared" si="0"/>
        <v>319.87593622846725</v>
      </c>
      <c r="I3" s="35">
        <f t="shared" si="0"/>
        <v>97.945527267840617</v>
      </c>
      <c r="J3" s="36">
        <f t="shared" si="0"/>
        <v>0.1592654358995842</v>
      </c>
      <c r="K3" s="35">
        <f t="shared" si="0"/>
        <v>398.03855543485702</v>
      </c>
      <c r="L3" s="35">
        <f t="shared" si="0"/>
        <v>136.90063646598537</v>
      </c>
      <c r="M3" s="36">
        <f t="shared" si="0"/>
        <v>0.17008215479458863</v>
      </c>
    </row>
    <row r="4" spans="1:25" ht="11.65" x14ac:dyDescent="0.35">
      <c r="A4" s="7" t="str">
        <f>VLOOKUP($C4, 'County name'!$A$1:$C$207, 2, TRUE)</f>
        <v>Aitkin</v>
      </c>
      <c r="B4" s="22" t="str">
        <f>VLOOKUP($C4, 'County name'!$A$1:$C$207, 3, TRUE)</f>
        <v>Minnesota</v>
      </c>
      <c r="C4" s="7">
        <v>27001</v>
      </c>
      <c r="D4" s="46">
        <f>VLOOKUP($C4, 'County name'!$A$3:$D$101, 4, FALSE)</f>
        <v>1.3441E-3</v>
      </c>
      <c r="E4" s="35">
        <v>1470.5556790000001</v>
      </c>
      <c r="F4" s="35">
        <v>63.750527099999999</v>
      </c>
      <c r="G4" s="37">
        <v>0.77348417830000005</v>
      </c>
      <c r="H4" s="38">
        <v>309.8191076</v>
      </c>
      <c r="I4" s="38">
        <v>61.235273839999998</v>
      </c>
      <c r="J4" s="39">
        <v>0.13819457939999999</v>
      </c>
      <c r="K4" s="40">
        <v>397.52724080000002</v>
      </c>
      <c r="L4" s="38">
        <v>89.727817540000004</v>
      </c>
      <c r="M4" s="41">
        <v>0.14913044489999999</v>
      </c>
    </row>
    <row r="5" spans="1:25" ht="11.65" x14ac:dyDescent="0.35">
      <c r="A5" s="7" t="str">
        <f>VLOOKUP(C5, 'County name'!$A$1:$C$207, 2, TRUE)</f>
        <v>Anoka</v>
      </c>
      <c r="B5" s="22" t="str">
        <f>VLOOKUP($C5, 'County name'!$A$1:$C$207, 3, TRUE)</f>
        <v>Minnesota</v>
      </c>
      <c r="C5" s="7">
        <v>27003</v>
      </c>
      <c r="D5" s="46">
        <f>VLOOKUP($C5, 'County name'!$A$3:$D$101, 4, FALSE)</f>
        <v>9.8259999999999992E-4</v>
      </c>
      <c r="E5" s="35">
        <v>1822.0523929999999</v>
      </c>
      <c r="F5" s="35">
        <v>123.9697084</v>
      </c>
      <c r="G5" s="37">
        <v>0.91084327529999998</v>
      </c>
      <c r="H5" s="38">
        <v>327.13725779999999</v>
      </c>
      <c r="I5" s="38">
        <v>97.296690799999993</v>
      </c>
      <c r="J5" s="39">
        <v>0.15945036430000001</v>
      </c>
      <c r="K5" s="40">
        <v>413.40512089999999</v>
      </c>
      <c r="L5" s="38">
        <v>135.38499049999999</v>
      </c>
      <c r="M5" s="41">
        <v>0.16371050910000001</v>
      </c>
    </row>
    <row r="6" spans="1:25" ht="11.65" x14ac:dyDescent="0.35">
      <c r="A6" s="7" t="str">
        <f>VLOOKUP(C6, 'County name'!$A$1:$C$207, 2, TRUE)</f>
        <v>Becker</v>
      </c>
      <c r="B6" s="22" t="str">
        <f>VLOOKUP($C6, 'County name'!$A$1:$C$207, 3, TRUE)</f>
        <v>Minnesota</v>
      </c>
      <c r="C6" s="7">
        <v>27005</v>
      </c>
      <c r="D6" s="46">
        <f>VLOOKUP($C6, 'County name'!$A$3:$D$101, 4, FALSE)</f>
        <v>1.1377099999999999E-2</v>
      </c>
      <c r="E6" s="35">
        <v>1575.6207469999999</v>
      </c>
      <c r="F6" s="35">
        <v>96.156386420000004</v>
      </c>
      <c r="G6" s="37">
        <v>0.88876683180000005</v>
      </c>
      <c r="H6" s="38">
        <v>312.05205469999999</v>
      </c>
      <c r="I6" s="38">
        <v>75.82254958</v>
      </c>
      <c r="J6" s="39">
        <v>0.14756848989999999</v>
      </c>
      <c r="K6" s="40">
        <v>382.91842380000003</v>
      </c>
      <c r="L6" s="38">
        <v>100.7752574</v>
      </c>
      <c r="M6" s="41">
        <v>0.15607714319999999</v>
      </c>
    </row>
    <row r="7" spans="1:25" ht="11.65" x14ac:dyDescent="0.35">
      <c r="A7" s="7" t="str">
        <f>VLOOKUP(C7, 'County name'!$A$1:$C$207, 2, TRUE)</f>
        <v>Beltrami</v>
      </c>
      <c r="B7" s="22" t="str">
        <f>VLOOKUP($C7, 'County name'!$A$1:$C$207, 3, TRUE)</f>
        <v>Minnesota</v>
      </c>
      <c r="C7" s="7">
        <v>27007</v>
      </c>
      <c r="D7" s="46">
        <f>VLOOKUP($C7, 'County name'!$A$3:$D$101, 4, FALSE)</f>
        <v>3.9858999999999997E-3</v>
      </c>
      <c r="E7" s="35">
        <v>1410.2386779999999</v>
      </c>
      <c r="F7" s="35">
        <v>75.251205060000004</v>
      </c>
      <c r="G7" s="37">
        <v>0.81064251210000005</v>
      </c>
      <c r="H7" s="38">
        <v>314.55252569999999</v>
      </c>
      <c r="I7" s="38">
        <v>68.101909449999994</v>
      </c>
      <c r="J7" s="39">
        <v>0.14274238819999999</v>
      </c>
      <c r="K7" s="40">
        <v>382.40721059999998</v>
      </c>
      <c r="L7" s="38">
        <v>91.138858029999994</v>
      </c>
      <c r="M7" s="41">
        <v>0.1500582691</v>
      </c>
    </row>
    <row r="8" spans="1:25" ht="11.65" x14ac:dyDescent="0.35">
      <c r="A8" s="7" t="str">
        <f>VLOOKUP(C8, 'County name'!$A$1:$C$207, 2, TRUE)</f>
        <v>Benton</v>
      </c>
      <c r="B8" s="22" t="str">
        <f>VLOOKUP($C8, 'County name'!$A$1:$C$207, 3, TRUE)</f>
        <v>Minnesota</v>
      </c>
      <c r="C8" s="7">
        <v>27009</v>
      </c>
      <c r="D8" s="46">
        <f>VLOOKUP($C8, 'County name'!$A$3:$D$101, 4, FALSE)</f>
        <v>5.1006000000000003E-3</v>
      </c>
      <c r="E8" s="35">
        <v>1691.8479239999999</v>
      </c>
      <c r="F8" s="35">
        <v>110.1309519</v>
      </c>
      <c r="G8" s="37">
        <v>0.88505883190000001</v>
      </c>
      <c r="H8" s="38">
        <v>313.29700769999999</v>
      </c>
      <c r="I8" s="38">
        <v>86.451310629999995</v>
      </c>
      <c r="J8" s="39">
        <v>0.14851565559999999</v>
      </c>
      <c r="K8" s="40">
        <v>397.70473770000001</v>
      </c>
      <c r="L8" s="38">
        <v>124.67199530000001</v>
      </c>
      <c r="M8" s="41">
        <v>0.15773212910000001</v>
      </c>
    </row>
    <row r="9" spans="1:25" ht="11.65" x14ac:dyDescent="0.35">
      <c r="A9" s="7" t="str">
        <f>VLOOKUP(C9, 'County name'!$A$1:$C$207, 2, TRUE)</f>
        <v>Big Stone</v>
      </c>
      <c r="B9" s="22" t="str">
        <f>VLOOKUP($C9, 'County name'!$A$1:$C$207, 3, TRUE)</f>
        <v>Minnesota</v>
      </c>
      <c r="C9" s="7">
        <v>27011</v>
      </c>
      <c r="D9" s="46">
        <f>VLOOKUP($C9, 'County name'!$A$3:$D$101, 4, FALSE)</f>
        <v>1.3428900000000001E-2</v>
      </c>
      <c r="E9" s="35">
        <v>1813.7288610000001</v>
      </c>
      <c r="F9" s="35">
        <v>157.80567629999999</v>
      </c>
      <c r="G9" s="37">
        <v>0.97891284170000004</v>
      </c>
      <c r="H9" s="38">
        <v>308.8234281</v>
      </c>
      <c r="I9" s="38">
        <v>100.9719162</v>
      </c>
      <c r="J9" s="39">
        <v>0.15456582490000001</v>
      </c>
      <c r="K9" s="40">
        <v>393.1122378</v>
      </c>
      <c r="L9" s="38">
        <v>142.68952490000001</v>
      </c>
      <c r="M9" s="41">
        <v>0.17053548139999999</v>
      </c>
    </row>
    <row r="10" spans="1:25" ht="11.65" x14ac:dyDescent="0.35">
      <c r="A10" s="7" t="str">
        <f>VLOOKUP(C10, 'County name'!$A$1:$C$207, 2, TRUE)</f>
        <v>Blue Earth</v>
      </c>
      <c r="B10" s="22" t="str">
        <f>VLOOKUP($C10, 'County name'!$A$1:$C$207, 3, TRUE)</f>
        <v>Minnesota</v>
      </c>
      <c r="C10" s="7">
        <v>27013</v>
      </c>
      <c r="D10" s="46">
        <f>VLOOKUP($C10, 'County name'!$A$3:$D$101, 4, FALSE)</f>
        <v>1.70733E-2</v>
      </c>
      <c r="E10" s="35">
        <v>1921.1148069999999</v>
      </c>
      <c r="F10" s="35">
        <v>164.7305604</v>
      </c>
      <c r="G10" s="37">
        <v>1.0149612669999999</v>
      </c>
      <c r="H10" s="38">
        <v>330.77307869999999</v>
      </c>
      <c r="I10" s="38">
        <v>115.7692457</v>
      </c>
      <c r="J10" s="39">
        <v>0.1749567997</v>
      </c>
      <c r="K10" s="40">
        <v>411.4162015</v>
      </c>
      <c r="L10" s="38">
        <v>161.442319</v>
      </c>
      <c r="M10" s="41">
        <v>0.1825877575</v>
      </c>
    </row>
    <row r="11" spans="1:25" ht="11.65" x14ac:dyDescent="0.35">
      <c r="A11" s="7" t="str">
        <f>VLOOKUP(C11, 'County name'!$A$1:$C$207, 2, TRUE)</f>
        <v>Brown</v>
      </c>
      <c r="B11" s="22" t="str">
        <f>VLOOKUP($C11, 'County name'!$A$1:$C$207, 3, TRUE)</f>
        <v>Minnesota</v>
      </c>
      <c r="C11" s="7">
        <v>27015</v>
      </c>
      <c r="D11" s="46">
        <f>VLOOKUP($C11, 'County name'!$A$3:$D$101, 4, FALSE)</f>
        <v>1.5349099999999999E-2</v>
      </c>
      <c r="E11" s="35">
        <v>1902.2622309999999</v>
      </c>
      <c r="F11" s="35">
        <v>158.93006310000001</v>
      </c>
      <c r="G11" s="37">
        <v>0.98956003670000003</v>
      </c>
      <c r="H11" s="38">
        <v>326.09145089999998</v>
      </c>
      <c r="I11" s="38">
        <v>115.2061988</v>
      </c>
      <c r="J11" s="39">
        <v>0.1687903929</v>
      </c>
      <c r="K11" s="40">
        <v>413.00709979999999</v>
      </c>
      <c r="L11" s="38">
        <v>164.68417500000001</v>
      </c>
      <c r="M11" s="41">
        <v>0.1844826909</v>
      </c>
    </row>
    <row r="12" spans="1:25" ht="11.65" x14ac:dyDescent="0.35">
      <c r="A12" s="7" t="str">
        <f>VLOOKUP(C12, 'County name'!$A$1:$C$207, 2, TRUE)</f>
        <v>Carlton</v>
      </c>
      <c r="B12" s="22" t="str">
        <f>VLOOKUP($C12, 'County name'!$A$1:$C$207, 3, TRUE)</f>
        <v>Minnesota</v>
      </c>
      <c r="C12" s="7">
        <v>27017</v>
      </c>
      <c r="D12" s="46">
        <f>VLOOKUP($C12, 'County name'!$A$3:$D$101, 4, FALSE)</f>
        <v>1.228E-4</v>
      </c>
      <c r="E12" s="35">
        <v>1407.757012</v>
      </c>
      <c r="F12" s="35">
        <v>62.754120489999998</v>
      </c>
      <c r="G12" s="37">
        <v>0.79879662890000003</v>
      </c>
      <c r="H12" s="38">
        <v>308.39435859999998</v>
      </c>
      <c r="I12" s="38">
        <v>61.073114820000001</v>
      </c>
      <c r="J12" s="39">
        <v>0.14075844139999999</v>
      </c>
      <c r="K12" s="40">
        <v>397.66653969999999</v>
      </c>
      <c r="L12" s="38">
        <v>90.064750720000006</v>
      </c>
      <c r="M12" s="41">
        <v>0.15251412210000001</v>
      </c>
    </row>
    <row r="13" spans="1:25" ht="11.65" x14ac:dyDescent="0.35">
      <c r="A13" s="7" t="str">
        <f>VLOOKUP(C13, 'County name'!$A$1:$C$207, 2, TRUE)</f>
        <v>Carver</v>
      </c>
      <c r="B13" s="22" t="str">
        <f>VLOOKUP($C13, 'County name'!$A$1:$C$207, 3, TRUE)</f>
        <v>Minnesota</v>
      </c>
      <c r="C13" s="7">
        <v>27019</v>
      </c>
      <c r="D13" s="46">
        <f>VLOOKUP($C13, 'County name'!$A$3:$D$101, 4, FALSE)</f>
        <v>5.7131999999999999E-3</v>
      </c>
      <c r="E13" s="35">
        <v>1872.2706559999999</v>
      </c>
      <c r="F13" s="35">
        <v>132.44048419999999</v>
      </c>
      <c r="G13" s="37">
        <v>0.94638537840000003</v>
      </c>
      <c r="H13" s="38">
        <v>329.11503379999999</v>
      </c>
      <c r="I13" s="38">
        <v>101.78200440000001</v>
      </c>
      <c r="J13" s="39">
        <v>0.165655473</v>
      </c>
      <c r="K13" s="40">
        <v>409.59112750000003</v>
      </c>
      <c r="L13" s="38">
        <v>141.26403640000001</v>
      </c>
      <c r="M13" s="41">
        <v>0.17122429289999999</v>
      </c>
    </row>
    <row r="14" spans="1:25" ht="11.65" x14ac:dyDescent="0.35">
      <c r="A14" s="7" t="str">
        <f>VLOOKUP(C14, 'County name'!$A$1:$C$207, 2, TRUE)</f>
        <v>Cass</v>
      </c>
      <c r="B14" s="22" t="str">
        <f>VLOOKUP($C14, 'County name'!$A$1:$C$207, 3, TRUE)</f>
        <v>Minnesota</v>
      </c>
      <c r="C14" s="7">
        <v>27021</v>
      </c>
      <c r="D14" s="46">
        <f>VLOOKUP($C14, 'County name'!$A$3:$D$101, 4, FALSE)</f>
        <v>7.783E-4</v>
      </c>
      <c r="E14" s="35">
        <v>1538.3860139999999</v>
      </c>
      <c r="F14" s="35">
        <v>71.740092090000005</v>
      </c>
      <c r="G14" s="37">
        <v>0.78290739809999998</v>
      </c>
      <c r="H14" s="38">
        <v>308.02466980000003</v>
      </c>
      <c r="I14" s="38">
        <v>63.705587860000001</v>
      </c>
      <c r="J14" s="39">
        <v>0.1386553344</v>
      </c>
      <c r="K14" s="40">
        <v>388.19173710000001</v>
      </c>
      <c r="L14" s="38">
        <v>90.497658920000006</v>
      </c>
      <c r="M14" s="41">
        <v>0.14852346499999999</v>
      </c>
    </row>
    <row r="15" spans="1:25" ht="11.65" x14ac:dyDescent="0.35">
      <c r="A15" s="7" t="str">
        <f>VLOOKUP(C15, 'County name'!$A$1:$C$207, 2, TRUE)</f>
        <v>Chippewa</v>
      </c>
      <c r="B15" s="22" t="str">
        <f>VLOOKUP($C15, 'County name'!$A$1:$C$207, 3, TRUE)</f>
        <v>Minnesota</v>
      </c>
      <c r="C15" s="7">
        <v>27023</v>
      </c>
      <c r="D15" s="46">
        <f>VLOOKUP($C15, 'County name'!$A$3:$D$101, 4, FALSE)</f>
        <v>1.4470500000000001E-2</v>
      </c>
      <c r="E15" s="35">
        <v>1873.4528330000001</v>
      </c>
      <c r="F15" s="35">
        <v>162.81192669999999</v>
      </c>
      <c r="G15" s="37">
        <v>0.999620811</v>
      </c>
      <c r="H15" s="38">
        <v>313.34791310000003</v>
      </c>
      <c r="I15" s="38">
        <v>113.0588253</v>
      </c>
      <c r="J15" s="39">
        <v>0.16008851490000001</v>
      </c>
      <c r="K15" s="40">
        <v>400.67251549999997</v>
      </c>
      <c r="L15" s="38">
        <v>158.43026140000001</v>
      </c>
      <c r="M15" s="41">
        <v>0.17840436979999999</v>
      </c>
    </row>
    <row r="16" spans="1:25" ht="11.65" x14ac:dyDescent="0.35">
      <c r="A16" s="7" t="str">
        <f>VLOOKUP(C16, 'County name'!$A$1:$C$207, 2, TRUE)</f>
        <v>Chisago</v>
      </c>
      <c r="B16" s="22" t="str">
        <f>VLOOKUP($C16, 'County name'!$A$1:$C$207, 3, TRUE)</f>
        <v>Minnesota</v>
      </c>
      <c r="C16" s="7">
        <v>27025</v>
      </c>
      <c r="D16" s="46">
        <f>VLOOKUP($C16, 'County name'!$A$3:$D$101, 4, FALSE)</f>
        <v>3.6725999999999998E-3</v>
      </c>
      <c r="E16" s="35">
        <v>1729.116432</v>
      </c>
      <c r="F16" s="35">
        <v>113.9216771</v>
      </c>
      <c r="G16" s="37">
        <v>0.86892717870000002</v>
      </c>
      <c r="H16" s="38">
        <v>318.46129580000002</v>
      </c>
      <c r="I16" s="38">
        <v>88.426258899999993</v>
      </c>
      <c r="J16" s="39">
        <v>0.15121851659999999</v>
      </c>
      <c r="K16" s="40">
        <v>395.67249090000001</v>
      </c>
      <c r="L16" s="38">
        <v>122.082286</v>
      </c>
      <c r="M16" s="41">
        <v>0.151443779</v>
      </c>
    </row>
    <row r="17" spans="1:13" ht="11.65" x14ac:dyDescent="0.35">
      <c r="A17" s="7" t="str">
        <f>VLOOKUP(C17, 'County name'!$A$1:$C$207, 2, TRUE)</f>
        <v>Clay</v>
      </c>
      <c r="B17" s="22" t="str">
        <f>VLOOKUP($C17, 'County name'!$A$1:$C$207, 3, TRUE)</f>
        <v>Minnesota</v>
      </c>
      <c r="C17" s="7">
        <v>27027</v>
      </c>
      <c r="D17" s="46">
        <f>VLOOKUP($C17, 'County name'!$A$3:$D$101, 4, FALSE)</f>
        <v>2.5057200000000002E-2</v>
      </c>
      <c r="E17" s="35">
        <v>1691.128573</v>
      </c>
      <c r="F17" s="35">
        <v>138.80734469999999</v>
      </c>
      <c r="G17" s="37">
        <v>0.96300778259999997</v>
      </c>
      <c r="H17" s="38">
        <v>313.3462834</v>
      </c>
      <c r="I17" s="38">
        <v>95.266795869999996</v>
      </c>
      <c r="J17" s="39">
        <v>0.15505004659999999</v>
      </c>
      <c r="K17" s="40">
        <v>383.00597900000002</v>
      </c>
      <c r="L17" s="38">
        <v>127.6685784</v>
      </c>
      <c r="M17" s="41">
        <v>0.1656497555</v>
      </c>
    </row>
    <row r="18" spans="1:13" ht="11.65" x14ac:dyDescent="0.35">
      <c r="A18" s="7" t="str">
        <f>VLOOKUP(C18, 'County name'!$A$1:$C$207, 2, TRUE)</f>
        <v>Clearwater</v>
      </c>
      <c r="B18" s="22" t="str">
        <f>VLOOKUP($C18, 'County name'!$A$1:$C$207, 3, TRUE)</f>
        <v>Minnesota</v>
      </c>
      <c r="C18" s="7">
        <v>27029</v>
      </c>
      <c r="D18" s="46">
        <f>VLOOKUP($C18, 'County name'!$A$3:$D$101, 4, FALSE)</f>
        <v>3.4337E-3</v>
      </c>
      <c r="E18" s="35">
        <v>1457.8381589999999</v>
      </c>
      <c r="F18" s="35">
        <v>79.044537450000007</v>
      </c>
      <c r="G18" s="37">
        <v>0.84852999730000001</v>
      </c>
      <c r="H18" s="38">
        <v>315.11952059999999</v>
      </c>
      <c r="I18" s="38">
        <v>69.001885990000005</v>
      </c>
      <c r="J18" s="39">
        <v>0.14661917690000001</v>
      </c>
      <c r="K18" s="40">
        <v>378.72157019999997</v>
      </c>
      <c r="L18" s="38">
        <v>92.972918419999999</v>
      </c>
      <c r="M18" s="41">
        <v>0.1533546774</v>
      </c>
    </row>
    <row r="19" spans="1:13" ht="11.65" x14ac:dyDescent="0.35">
      <c r="A19" s="7" t="str">
        <f>VLOOKUP(C19, 'County name'!$A$1:$C$207, 2, TRUE)</f>
        <v>Cook</v>
      </c>
      <c r="B19" s="22" t="str">
        <f>VLOOKUP($C19, 'County name'!$A$1:$C$207, 3, TRUE)</f>
        <v>Minnesota</v>
      </c>
      <c r="C19" s="7">
        <v>27031</v>
      </c>
      <c r="D19" s="46">
        <f>VLOOKUP($C19, 'County name'!$A$3:$D$101, 4, FALSE)</f>
        <v>2.3E-6</v>
      </c>
      <c r="E19" s="35">
        <v>1061.032238</v>
      </c>
      <c r="F19" s="35">
        <v>4.3145144459999996</v>
      </c>
      <c r="G19" s="37">
        <v>0.64058572439999995</v>
      </c>
      <c r="H19" s="38">
        <v>276.0890455</v>
      </c>
      <c r="I19" s="38">
        <v>9.1075299259999998</v>
      </c>
      <c r="J19" s="39">
        <v>0.12402777449999999</v>
      </c>
      <c r="K19" s="40">
        <v>382.54251069999998</v>
      </c>
      <c r="L19" s="38">
        <v>15.70223408</v>
      </c>
      <c r="M19" s="41">
        <v>0.1670748739</v>
      </c>
    </row>
    <row r="20" spans="1:13" ht="11.65" x14ac:dyDescent="0.35">
      <c r="A20" s="7" t="str">
        <f>VLOOKUP(C20, 'County name'!$A$1:$C$207, 2, TRUE)</f>
        <v>Cottonwood</v>
      </c>
      <c r="B20" s="22" t="str">
        <f>VLOOKUP($C20, 'County name'!$A$1:$C$207, 3, TRUE)</f>
        <v>Minnesota</v>
      </c>
      <c r="C20" s="7">
        <v>27033</v>
      </c>
      <c r="D20" s="46">
        <f>VLOOKUP($C20, 'County name'!$A$3:$D$101, 4, FALSE)</f>
        <v>1.6925300000000001E-2</v>
      </c>
      <c r="E20" s="35">
        <v>1874.1946600000001</v>
      </c>
      <c r="F20" s="35">
        <v>150.42563010000001</v>
      </c>
      <c r="G20" s="37">
        <v>0.9613353268</v>
      </c>
      <c r="H20" s="38">
        <v>325.38366200000002</v>
      </c>
      <c r="I20" s="38">
        <v>111.2261294</v>
      </c>
      <c r="J20" s="39">
        <v>0.16656183939999999</v>
      </c>
      <c r="K20" s="40">
        <v>410.19476300000002</v>
      </c>
      <c r="L20" s="38">
        <v>160.73208489999999</v>
      </c>
      <c r="M20" s="41">
        <v>0.18242525940000001</v>
      </c>
    </row>
    <row r="21" spans="1:13" ht="11.65" x14ac:dyDescent="0.35">
      <c r="A21" s="7" t="str">
        <f>VLOOKUP(C21, 'County name'!$A$1:$C$207, 2, TRUE)</f>
        <v>Crow Wing</v>
      </c>
      <c r="B21" s="22" t="str">
        <f>VLOOKUP($C21, 'County name'!$A$1:$C$207, 3, TRUE)</f>
        <v>Minnesota</v>
      </c>
      <c r="C21" s="7">
        <v>27035</v>
      </c>
      <c r="D21" s="46">
        <f>VLOOKUP($C21, 'County name'!$A$3:$D$101, 4, FALSE)</f>
        <v>1.0426999999999999E-3</v>
      </c>
      <c r="E21" s="35">
        <v>1571.903642</v>
      </c>
      <c r="F21" s="35">
        <v>80.627710390000004</v>
      </c>
      <c r="G21" s="37">
        <v>0.84053344760000004</v>
      </c>
      <c r="H21" s="38">
        <v>309.1377344</v>
      </c>
      <c r="I21" s="38">
        <v>68.751479200000006</v>
      </c>
      <c r="J21" s="39">
        <v>0.14295113679999999</v>
      </c>
      <c r="K21" s="40">
        <v>393.8111518</v>
      </c>
      <c r="L21" s="38">
        <v>101.07405</v>
      </c>
      <c r="M21" s="41">
        <v>0.15561380480000001</v>
      </c>
    </row>
    <row r="22" spans="1:13" ht="11.65" x14ac:dyDescent="0.35">
      <c r="A22" s="7" t="str">
        <f>VLOOKUP(C22, 'County name'!$A$1:$C$207, 2, TRUE)</f>
        <v>Dakota</v>
      </c>
      <c r="B22" s="22" t="str">
        <f>VLOOKUP($C22, 'County name'!$A$1:$C$207, 3, TRUE)</f>
        <v>Minnesota</v>
      </c>
      <c r="C22" s="7">
        <v>27037</v>
      </c>
      <c r="D22" s="46">
        <f>VLOOKUP($C22, 'County name'!$A$3:$D$101, 4, FALSE)</f>
        <v>7.1662999999999996E-3</v>
      </c>
      <c r="E22" s="35">
        <v>1884.1303250000001</v>
      </c>
      <c r="F22" s="35">
        <v>136.6406978</v>
      </c>
      <c r="G22" s="37">
        <v>0.95320352050000001</v>
      </c>
      <c r="H22" s="38">
        <v>335.37667759999999</v>
      </c>
      <c r="I22" s="38">
        <v>102.90005429999999</v>
      </c>
      <c r="J22" s="39">
        <v>0.1701185405</v>
      </c>
      <c r="K22" s="40">
        <v>413.88512450000002</v>
      </c>
      <c r="L22" s="38">
        <v>141.88225919999999</v>
      </c>
      <c r="M22" s="41">
        <v>0.17313028759999999</v>
      </c>
    </row>
    <row r="23" spans="1:13" ht="11.65" x14ac:dyDescent="0.35">
      <c r="A23" s="7" t="str">
        <f>VLOOKUP(C23, 'County name'!$A$1:$C$207, 2, TRUE)</f>
        <v>Dodge</v>
      </c>
      <c r="B23" s="22" t="str">
        <f>VLOOKUP($C23, 'County name'!$A$1:$C$207, 3, TRUE)</f>
        <v>Minnesota</v>
      </c>
      <c r="C23" s="7">
        <v>27039</v>
      </c>
      <c r="D23" s="46">
        <f>VLOOKUP($C23, 'County name'!$A$3:$D$101, 4, FALSE)</f>
        <v>1.08355E-2</v>
      </c>
      <c r="E23" s="35">
        <v>1808.382513</v>
      </c>
      <c r="F23" s="35">
        <v>124.8291157</v>
      </c>
      <c r="G23" s="37">
        <v>0.86648345110000002</v>
      </c>
      <c r="H23" s="38">
        <v>334.00939990000001</v>
      </c>
      <c r="I23" s="38">
        <v>96.177195639999994</v>
      </c>
      <c r="J23" s="39">
        <v>0.16485622850000001</v>
      </c>
      <c r="K23" s="40">
        <v>413.03765559999999</v>
      </c>
      <c r="L23" s="38">
        <v>134.8444489</v>
      </c>
      <c r="M23" s="41">
        <v>0.16388395259999999</v>
      </c>
    </row>
    <row r="24" spans="1:13" ht="11.65" x14ac:dyDescent="0.35">
      <c r="A24" s="7" t="str">
        <f>VLOOKUP(C24, 'County name'!$A$1:$C$207, 2, TRUE)</f>
        <v>Douglas</v>
      </c>
      <c r="B24" s="22" t="str">
        <f>VLOOKUP($C24, 'County name'!$A$1:$C$207, 3, TRUE)</f>
        <v>Minnesota</v>
      </c>
      <c r="C24" s="7">
        <v>27041</v>
      </c>
      <c r="D24" s="46">
        <f>VLOOKUP($C24, 'County name'!$A$3:$D$101, 4, FALSE)</f>
        <v>9.5969000000000002E-3</v>
      </c>
      <c r="E24" s="35">
        <v>1706.1006829999999</v>
      </c>
      <c r="F24" s="35">
        <v>100.89699760000001</v>
      </c>
      <c r="G24" s="37">
        <v>0.87837928409999999</v>
      </c>
      <c r="H24" s="38">
        <v>300.6429837</v>
      </c>
      <c r="I24" s="38">
        <v>73.685200980000005</v>
      </c>
      <c r="J24" s="39">
        <v>0.13814175519999999</v>
      </c>
      <c r="K24" s="40">
        <v>382.98701929999999</v>
      </c>
      <c r="L24" s="38">
        <v>104.6242501</v>
      </c>
      <c r="M24" s="41">
        <v>0.1479274609</v>
      </c>
    </row>
    <row r="25" spans="1:13" ht="11.65" x14ac:dyDescent="0.35">
      <c r="A25" s="7" t="str">
        <f>VLOOKUP(C25, 'County name'!$A$1:$C$207, 2, TRUE)</f>
        <v>Faribault</v>
      </c>
      <c r="B25" s="22" t="str">
        <f>VLOOKUP($C25, 'County name'!$A$1:$C$207, 3, TRUE)</f>
        <v>Minnesota</v>
      </c>
      <c r="C25" s="7">
        <v>27043</v>
      </c>
      <c r="D25" s="46">
        <f>VLOOKUP($C25, 'County name'!$A$3:$D$101, 4, FALSE)</f>
        <v>1.9941899999999999E-2</v>
      </c>
      <c r="E25" s="35">
        <v>1905.9444149999999</v>
      </c>
      <c r="F25" s="35">
        <v>147.1312322</v>
      </c>
      <c r="G25" s="37">
        <v>0.97311523649999998</v>
      </c>
      <c r="H25" s="38">
        <v>332.37093379999999</v>
      </c>
      <c r="I25" s="38">
        <v>109.8647132</v>
      </c>
      <c r="J25" s="39">
        <v>0.17422648239999999</v>
      </c>
      <c r="K25" s="40">
        <v>414.11123650000002</v>
      </c>
      <c r="L25" s="38">
        <v>154.9357953</v>
      </c>
      <c r="M25" s="41">
        <v>0.18216341429999999</v>
      </c>
    </row>
    <row r="26" spans="1:13" ht="11.65" x14ac:dyDescent="0.35">
      <c r="A26" s="7" t="str">
        <f>VLOOKUP(C26, 'County name'!$A$1:$C$207, 2, TRUE)</f>
        <v>Fillmore</v>
      </c>
      <c r="B26" s="22" t="str">
        <f>VLOOKUP($C26, 'County name'!$A$1:$C$207, 3, TRUE)</f>
        <v>Minnesota</v>
      </c>
      <c r="C26" s="7">
        <v>27045</v>
      </c>
      <c r="D26" s="46">
        <f>VLOOKUP($C26, 'County name'!$A$3:$D$101, 4, FALSE)</f>
        <v>1.1450399999999999E-2</v>
      </c>
      <c r="E26" s="35">
        <v>1772.633687</v>
      </c>
      <c r="F26" s="35">
        <v>108.2452904</v>
      </c>
      <c r="G26" s="37">
        <v>0.86540682599999996</v>
      </c>
      <c r="H26" s="38">
        <v>334.33532960000002</v>
      </c>
      <c r="I26" s="38">
        <v>87.468514589999998</v>
      </c>
      <c r="J26" s="39">
        <v>0.16542151760000001</v>
      </c>
      <c r="K26" s="40">
        <v>411.0697088</v>
      </c>
      <c r="L26" s="38">
        <v>120.4762554</v>
      </c>
      <c r="M26" s="41">
        <v>0.16202822159999999</v>
      </c>
    </row>
    <row r="27" spans="1:13" ht="11.65" x14ac:dyDescent="0.35">
      <c r="A27" s="7" t="str">
        <f>VLOOKUP(C27, 'County name'!$A$1:$C$207, 2, TRUE)</f>
        <v>Freeborn</v>
      </c>
      <c r="B27" s="22" t="str">
        <f>VLOOKUP($C27, 'County name'!$A$1:$C$207, 3, TRUE)</f>
        <v>Minnesota</v>
      </c>
      <c r="C27" s="7">
        <v>27047</v>
      </c>
      <c r="D27" s="46">
        <f>VLOOKUP($C27, 'County name'!$A$3:$D$101, 4, FALSE)</f>
        <v>1.8511799999999998E-2</v>
      </c>
      <c r="E27" s="35">
        <v>1865.0129790000001</v>
      </c>
      <c r="F27" s="35">
        <v>126.6766202</v>
      </c>
      <c r="G27" s="37">
        <v>0.91990018409999996</v>
      </c>
      <c r="H27" s="38">
        <v>333.96487089999999</v>
      </c>
      <c r="I27" s="38">
        <v>98.221956680000005</v>
      </c>
      <c r="J27" s="39">
        <v>0.17075180400000001</v>
      </c>
      <c r="K27" s="40">
        <v>414.2795883</v>
      </c>
      <c r="L27" s="38">
        <v>137.95253109999999</v>
      </c>
      <c r="M27" s="41">
        <v>0.1742999831</v>
      </c>
    </row>
    <row r="28" spans="1:13" ht="11.65" x14ac:dyDescent="0.35">
      <c r="A28" s="7" t="str">
        <f>VLOOKUP(C28, 'County name'!$A$1:$C$207, 2, TRUE)</f>
        <v>Goodhue</v>
      </c>
      <c r="B28" s="22" t="str">
        <f>VLOOKUP($C28, 'County name'!$A$1:$C$207, 3, TRUE)</f>
        <v>Minnesota</v>
      </c>
      <c r="C28" s="7">
        <v>27049</v>
      </c>
      <c r="D28" s="46">
        <f>VLOOKUP($C28, 'County name'!$A$3:$D$101, 4, FALSE)</f>
        <v>1.3413700000000001E-2</v>
      </c>
      <c r="E28" s="35">
        <v>1819.596213</v>
      </c>
      <c r="F28" s="35">
        <v>135.49917239999999</v>
      </c>
      <c r="G28" s="37">
        <v>0.90816385119999998</v>
      </c>
      <c r="H28" s="38">
        <v>333.69193130000002</v>
      </c>
      <c r="I28" s="38">
        <v>101.67740430000001</v>
      </c>
      <c r="J28" s="39">
        <v>0.16690164220000001</v>
      </c>
      <c r="K28" s="40">
        <v>413.19352450000002</v>
      </c>
      <c r="L28" s="38">
        <v>141.61213029999999</v>
      </c>
      <c r="M28" s="41">
        <v>0.16759894049999999</v>
      </c>
    </row>
    <row r="29" spans="1:13" ht="11.65" x14ac:dyDescent="0.35">
      <c r="A29" s="7" t="str">
        <f>VLOOKUP(C29, 'County name'!$A$1:$C$207, 2, TRUE)</f>
        <v>Grant</v>
      </c>
      <c r="B29" s="22" t="str">
        <f>VLOOKUP($C29, 'County name'!$A$1:$C$207, 3, TRUE)</f>
        <v>Minnesota</v>
      </c>
      <c r="C29" s="7">
        <v>27051</v>
      </c>
      <c r="D29" s="46">
        <f>VLOOKUP($C29, 'County name'!$A$3:$D$101, 4, FALSE)</f>
        <v>1.36031E-2</v>
      </c>
      <c r="E29" s="35">
        <v>1757.1402660000001</v>
      </c>
      <c r="F29" s="35">
        <v>137.24163110000001</v>
      </c>
      <c r="G29" s="37">
        <v>0.95341736580000003</v>
      </c>
      <c r="H29" s="38">
        <v>301.15189620000001</v>
      </c>
      <c r="I29" s="38">
        <v>92.363522529999997</v>
      </c>
      <c r="J29" s="39">
        <v>0.14606962309999999</v>
      </c>
      <c r="K29" s="40">
        <v>386.00626140000003</v>
      </c>
      <c r="L29" s="38">
        <v>129.9598063</v>
      </c>
      <c r="M29" s="41">
        <v>0.16277105750000001</v>
      </c>
    </row>
    <row r="30" spans="1:13" ht="11.65" x14ac:dyDescent="0.35">
      <c r="A30" s="7" t="str">
        <f>VLOOKUP(C30, 'County name'!$A$1:$C$207, 2, TRUE)</f>
        <v>Hennepin</v>
      </c>
      <c r="B30" s="22" t="str">
        <f>VLOOKUP($C30, 'County name'!$A$1:$C$207, 3, TRUE)</f>
        <v>Minnesota</v>
      </c>
      <c r="C30" s="7">
        <v>27053</v>
      </c>
      <c r="D30" s="46">
        <f>VLOOKUP($C30, 'County name'!$A$3:$D$101, 4, FALSE)</f>
        <v>1.8649999999999999E-3</v>
      </c>
      <c r="E30" s="35">
        <v>1850.432266</v>
      </c>
      <c r="F30" s="35">
        <v>122.55081</v>
      </c>
      <c r="G30" s="37">
        <v>0.9330374803</v>
      </c>
      <c r="H30" s="38">
        <v>326.83584880000001</v>
      </c>
      <c r="I30" s="38">
        <v>97.109073210000005</v>
      </c>
      <c r="J30" s="39">
        <v>0.1623804922</v>
      </c>
      <c r="K30" s="40">
        <v>407.21151420000001</v>
      </c>
      <c r="L30" s="38">
        <v>133.80146350000001</v>
      </c>
      <c r="M30" s="41">
        <v>0.1662443887</v>
      </c>
    </row>
    <row r="31" spans="1:13" ht="11.65" x14ac:dyDescent="0.35">
      <c r="A31" s="7" t="str">
        <f>VLOOKUP(C31, 'County name'!$A$1:$C$207, 2, TRUE)</f>
        <v>Houston</v>
      </c>
      <c r="B31" s="22" t="str">
        <f>VLOOKUP($C31, 'County name'!$A$1:$C$207, 3, TRUE)</f>
        <v>Minnesota</v>
      </c>
      <c r="C31" s="7">
        <v>27055</v>
      </c>
      <c r="D31" s="46">
        <f>VLOOKUP($C31, 'County name'!$A$3:$D$101, 4, FALSE)</f>
        <v>3.3176E-3</v>
      </c>
      <c r="E31" s="35">
        <v>1803.7139420000001</v>
      </c>
      <c r="F31" s="35">
        <v>106.94674670000001</v>
      </c>
      <c r="G31" s="37">
        <v>0.8602375887</v>
      </c>
      <c r="H31" s="38">
        <v>336.68027569999998</v>
      </c>
      <c r="I31" s="38">
        <v>84.253487109999995</v>
      </c>
      <c r="J31" s="39">
        <v>0.16474954999999999</v>
      </c>
      <c r="K31" s="40">
        <v>414.019654</v>
      </c>
      <c r="L31" s="38">
        <v>114.7880543</v>
      </c>
      <c r="M31" s="41">
        <v>0.15838750809999999</v>
      </c>
    </row>
    <row r="32" spans="1:13" ht="11.65" x14ac:dyDescent="0.35">
      <c r="A32" s="7" t="str">
        <f>VLOOKUP(C32, 'County name'!$A$1:$C$207, 2, TRUE)</f>
        <v>Hubbard</v>
      </c>
      <c r="B32" s="22" t="str">
        <f>VLOOKUP($C32, 'County name'!$A$1:$C$207, 3, TRUE)</f>
        <v>Minnesota</v>
      </c>
      <c r="C32" s="7">
        <v>27057</v>
      </c>
      <c r="D32" s="46">
        <f>VLOOKUP($C32, 'County name'!$A$3:$D$101, 4, FALSE)</f>
        <v>1.0372000000000001E-3</v>
      </c>
      <c r="E32" s="35">
        <v>1490.8861810000001</v>
      </c>
      <c r="F32" s="35">
        <v>70.712238409999998</v>
      </c>
      <c r="G32" s="37">
        <v>0.83440509380000005</v>
      </c>
      <c r="H32" s="38">
        <v>312.26107139999999</v>
      </c>
      <c r="I32" s="38">
        <v>66.334854789999994</v>
      </c>
      <c r="J32" s="39">
        <v>0.14540373100000001</v>
      </c>
      <c r="K32" s="40">
        <v>387.02367149999998</v>
      </c>
      <c r="L32" s="38">
        <v>90.279767320000005</v>
      </c>
      <c r="M32" s="41">
        <v>0.1540378815</v>
      </c>
    </row>
    <row r="33" spans="1:13" ht="11.65" x14ac:dyDescent="0.35">
      <c r="A33" s="7" t="str">
        <f>VLOOKUP(C33, 'County name'!$A$1:$C$207, 2, TRUE)</f>
        <v>Isanti</v>
      </c>
      <c r="B33" s="22" t="str">
        <f>VLOOKUP($C33, 'County name'!$A$1:$C$207, 3, TRUE)</f>
        <v>Minnesota</v>
      </c>
      <c r="C33" s="7">
        <v>27059</v>
      </c>
      <c r="D33" s="46">
        <f>VLOOKUP($C33, 'County name'!$A$3:$D$101, 4, FALSE)</f>
        <v>4.5380000000000004E-3</v>
      </c>
      <c r="E33" s="35">
        <v>1708.47425</v>
      </c>
      <c r="F33" s="35">
        <v>108.7228696</v>
      </c>
      <c r="G33" s="37">
        <v>0.87481534689999996</v>
      </c>
      <c r="H33" s="38">
        <v>314.2860877</v>
      </c>
      <c r="I33" s="38">
        <v>83.966965389999999</v>
      </c>
      <c r="J33" s="39">
        <v>0.14881829160000001</v>
      </c>
      <c r="K33" s="40">
        <v>393.92912380000001</v>
      </c>
      <c r="L33" s="38">
        <v>118.42547039999999</v>
      </c>
      <c r="M33" s="41">
        <v>0.15147420580000001</v>
      </c>
    </row>
    <row r="34" spans="1:13" ht="11.65" x14ac:dyDescent="0.35">
      <c r="A34" s="7" t="str">
        <f>VLOOKUP(C34, 'County name'!$A$1:$C$207, 2, TRUE)</f>
        <v>Itasca</v>
      </c>
      <c r="B34" s="22" t="str">
        <f>VLOOKUP($C34, 'County name'!$A$1:$C$207, 3, TRUE)</f>
        <v>Minnesota</v>
      </c>
      <c r="C34" s="7">
        <v>27061</v>
      </c>
      <c r="D34" s="46">
        <f>VLOOKUP($C34, 'County name'!$A$3:$D$101, 4, FALSE)</f>
        <v>3.9429999999999999E-4</v>
      </c>
      <c r="E34" s="35">
        <v>1426.1682189999999</v>
      </c>
      <c r="F34" s="35">
        <v>61.933345510000002</v>
      </c>
      <c r="G34" s="37">
        <v>0.79959799659999997</v>
      </c>
      <c r="H34" s="38">
        <v>311.72930129999997</v>
      </c>
      <c r="I34" s="38">
        <v>63.011643509999999</v>
      </c>
      <c r="J34" s="39">
        <v>0.14119238040000001</v>
      </c>
      <c r="K34" s="40">
        <v>397.7426289</v>
      </c>
      <c r="L34" s="38">
        <v>89.251584429999994</v>
      </c>
      <c r="M34" s="41">
        <v>0.1555690535</v>
      </c>
    </row>
    <row r="35" spans="1:13" ht="11.65" x14ac:dyDescent="0.35">
      <c r="A35" s="7" t="str">
        <f>VLOOKUP(C35, 'County name'!$A$1:$C$207, 2, TRUE)</f>
        <v>Jackson</v>
      </c>
      <c r="B35" s="22" t="str">
        <f>VLOOKUP($C35, 'County name'!$A$1:$C$207, 3, TRUE)</f>
        <v>Minnesota</v>
      </c>
      <c r="C35" s="7">
        <v>27063</v>
      </c>
      <c r="D35" s="46">
        <f>VLOOKUP($C35, 'County name'!$A$3:$D$101, 4, FALSE)</f>
        <v>1.7606199999999999E-2</v>
      </c>
      <c r="E35" s="35">
        <v>1864.3680240000001</v>
      </c>
      <c r="F35" s="35">
        <v>141.61507850000001</v>
      </c>
      <c r="G35" s="37">
        <v>0.9511111511</v>
      </c>
      <c r="H35" s="38">
        <v>327.30208750000003</v>
      </c>
      <c r="I35" s="38">
        <v>108.1075943</v>
      </c>
      <c r="J35" s="39">
        <v>0.16938108230000001</v>
      </c>
      <c r="K35" s="40">
        <v>412.42954459999999</v>
      </c>
      <c r="L35" s="38">
        <v>157.5844749</v>
      </c>
      <c r="M35" s="41">
        <v>0.1838736386</v>
      </c>
    </row>
    <row r="36" spans="1:13" ht="11.65" x14ac:dyDescent="0.35">
      <c r="A36" s="7" t="str">
        <f>VLOOKUP(C36, 'County name'!$A$1:$C$207, 2, TRUE)</f>
        <v>Kanabec</v>
      </c>
      <c r="B36" s="22" t="str">
        <f>VLOOKUP($C36, 'County name'!$A$1:$C$207, 3, TRUE)</f>
        <v>Minnesota</v>
      </c>
      <c r="C36" s="7">
        <v>27065</v>
      </c>
      <c r="D36" s="46">
        <f>VLOOKUP($C36, 'County name'!$A$3:$D$101, 4, FALSE)</f>
        <v>2.2353E-3</v>
      </c>
      <c r="E36" s="35">
        <v>1615.887817</v>
      </c>
      <c r="F36" s="35">
        <v>99.997470620000001</v>
      </c>
      <c r="G36" s="37">
        <v>0.84255602070000002</v>
      </c>
      <c r="H36" s="38">
        <v>306.70460300000002</v>
      </c>
      <c r="I36" s="38">
        <v>78.584444000000005</v>
      </c>
      <c r="J36" s="39">
        <v>0.142633065</v>
      </c>
      <c r="K36" s="40">
        <v>384.87313410000002</v>
      </c>
      <c r="L36" s="38">
        <v>112.713509</v>
      </c>
      <c r="M36" s="41">
        <v>0.14749478869999999</v>
      </c>
    </row>
    <row r="37" spans="1:13" ht="11.65" x14ac:dyDescent="0.35">
      <c r="A37" s="7" t="str">
        <f>VLOOKUP(C37, 'County name'!$A$1:$C$207, 2, TRUE)</f>
        <v>Kandiyohi</v>
      </c>
      <c r="B37" s="22" t="str">
        <f>VLOOKUP($C37, 'County name'!$A$1:$C$207, 3, TRUE)</f>
        <v>Minnesota</v>
      </c>
      <c r="C37" s="7">
        <v>27067</v>
      </c>
      <c r="D37" s="46">
        <f>VLOOKUP($C37, 'County name'!$A$3:$D$101, 4, FALSE)</f>
        <v>1.4434499999999999E-2</v>
      </c>
      <c r="E37" s="35">
        <v>1852.9596120000001</v>
      </c>
      <c r="F37" s="35">
        <v>137.8085787</v>
      </c>
      <c r="G37" s="37">
        <v>0.96719698249999997</v>
      </c>
      <c r="H37" s="38">
        <v>311.54979450000002</v>
      </c>
      <c r="I37" s="38">
        <v>103.8342591</v>
      </c>
      <c r="J37" s="39">
        <v>0.1549361957</v>
      </c>
      <c r="K37" s="40">
        <v>398.39916890000001</v>
      </c>
      <c r="L37" s="38">
        <v>145.6481775</v>
      </c>
      <c r="M37" s="41">
        <v>0.1709204966</v>
      </c>
    </row>
    <row r="38" spans="1:13" ht="11.65" x14ac:dyDescent="0.35">
      <c r="A38" s="7" t="str">
        <f>VLOOKUP(C38, 'County name'!$A$1:$C$207, 2, TRUE)</f>
        <v>Kittson</v>
      </c>
      <c r="B38" s="22" t="str">
        <f>VLOOKUP($C38, 'County name'!$A$1:$C$207, 3, TRUE)</f>
        <v>Minnesota</v>
      </c>
      <c r="C38" s="7">
        <v>27069</v>
      </c>
      <c r="D38" s="46">
        <f>VLOOKUP($C38, 'County name'!$A$3:$D$101, 4, FALSE)</f>
        <v>2.1612300000000001E-2</v>
      </c>
      <c r="E38" s="35">
        <v>1467.513676</v>
      </c>
      <c r="F38" s="35">
        <v>103.0516348</v>
      </c>
      <c r="G38" s="37">
        <v>0.83963222069999999</v>
      </c>
      <c r="H38" s="38">
        <v>317.2733278</v>
      </c>
      <c r="I38" s="38">
        <v>86.299640609999997</v>
      </c>
      <c r="J38" s="39">
        <v>0.1490874583</v>
      </c>
      <c r="K38" s="40">
        <v>374.42781079999997</v>
      </c>
      <c r="L38" s="38">
        <v>113.49300700000001</v>
      </c>
      <c r="M38" s="41">
        <v>0.15497665420000001</v>
      </c>
    </row>
    <row r="39" spans="1:13" ht="11.65" x14ac:dyDescent="0.35">
      <c r="A39" s="7" t="str">
        <f>VLOOKUP(C39, 'County name'!$A$1:$C$207, 2, TRUE)</f>
        <v>Koochiching</v>
      </c>
      <c r="B39" s="22" t="str">
        <f>VLOOKUP($C39, 'County name'!$A$1:$C$207, 3, TRUE)</f>
        <v>Minnesota</v>
      </c>
      <c r="C39" s="7">
        <v>27071</v>
      </c>
      <c r="D39" s="46">
        <f>VLOOKUP($C39, 'County name'!$A$3:$D$101, 4, FALSE)</f>
        <v>7.3360000000000005E-4</v>
      </c>
      <c r="E39" s="35">
        <v>1367.7842189999999</v>
      </c>
      <c r="F39" s="35">
        <v>59.879159979999997</v>
      </c>
      <c r="G39" s="37">
        <v>0.76630861780000004</v>
      </c>
      <c r="H39" s="38">
        <v>310.05398580000002</v>
      </c>
      <c r="I39" s="38">
        <v>62.138001869999997</v>
      </c>
      <c r="J39" s="39">
        <v>0.1353722476</v>
      </c>
      <c r="K39" s="40">
        <v>382.63453609999999</v>
      </c>
      <c r="L39" s="38">
        <v>81.784422730000003</v>
      </c>
      <c r="M39" s="41">
        <v>0.14316546660000001</v>
      </c>
    </row>
    <row r="40" spans="1:13" ht="11.65" x14ac:dyDescent="0.35">
      <c r="A40" s="7" t="str">
        <f>VLOOKUP(C40, 'County name'!$A$1:$C$207, 2, TRUE)</f>
        <v>Lac qui Parle</v>
      </c>
      <c r="B40" s="22" t="str">
        <f>VLOOKUP($C40, 'County name'!$A$1:$C$207, 3, TRUE)</f>
        <v>Minnesota</v>
      </c>
      <c r="C40" s="7">
        <v>27073</v>
      </c>
      <c r="D40" s="46">
        <f>VLOOKUP($C40, 'County name'!$A$3:$D$101, 4, FALSE)</f>
        <v>1.7973099999999999E-2</v>
      </c>
      <c r="E40" s="35">
        <v>1890.3748350000001</v>
      </c>
      <c r="F40" s="35">
        <v>187.37757239999999</v>
      </c>
      <c r="G40" s="37">
        <v>1.0189251189999999</v>
      </c>
      <c r="H40" s="38">
        <v>315.79528399999998</v>
      </c>
      <c r="I40" s="38">
        <v>120.1538291</v>
      </c>
      <c r="J40" s="39">
        <v>0.1636799857</v>
      </c>
      <c r="K40" s="40">
        <v>401.78871659999999</v>
      </c>
      <c r="L40" s="38">
        <v>167.59058039999999</v>
      </c>
      <c r="M40" s="41">
        <v>0.181897842</v>
      </c>
    </row>
    <row r="41" spans="1:13" ht="11.65" x14ac:dyDescent="0.35">
      <c r="A41" s="7" t="str">
        <f>VLOOKUP(C41, 'County name'!$A$1:$C$207, 2, TRUE)</f>
        <v>Lake</v>
      </c>
      <c r="B41" s="22" t="str">
        <f>VLOOKUP($C41, 'County name'!$A$1:$C$207, 3, TRUE)</f>
        <v>Minnesota</v>
      </c>
      <c r="C41" s="7">
        <v>27075</v>
      </c>
      <c r="D41" s="46">
        <f>VLOOKUP($C41, 'County name'!$A$3:$D$101, 4, FALSE)</f>
        <v>5.5999999999999997E-6</v>
      </c>
      <c r="E41" s="35">
        <v>1207.930582</v>
      </c>
      <c r="F41" s="35">
        <v>16.57935758</v>
      </c>
      <c r="G41" s="37">
        <v>0.64009086199999998</v>
      </c>
      <c r="H41" s="38">
        <v>300.37995180000001</v>
      </c>
      <c r="I41" s="38">
        <v>23.91181941</v>
      </c>
      <c r="J41" s="39">
        <v>0.1267111766</v>
      </c>
      <c r="K41" s="40">
        <v>391.01520219999998</v>
      </c>
      <c r="L41" s="38">
        <v>38.12546906</v>
      </c>
      <c r="M41" s="41">
        <v>0.14546878769999999</v>
      </c>
    </row>
    <row r="42" spans="1:13" ht="11.65" x14ac:dyDescent="0.35">
      <c r="A42" s="7" t="str">
        <f>VLOOKUP(C42, 'County name'!$A$1:$C$207, 2, TRUE)</f>
        <v>Lake of the Woods</v>
      </c>
      <c r="B42" s="22" t="str">
        <f>VLOOKUP($C42, 'County name'!$A$1:$C$207, 3, TRUE)</f>
        <v>Minnesota</v>
      </c>
      <c r="C42" s="7">
        <v>27077</v>
      </c>
      <c r="D42" s="46">
        <f>VLOOKUP($C42, 'County name'!$A$3:$D$101, 4, FALSE)</f>
        <v>3.2900999999999998E-3</v>
      </c>
      <c r="E42" s="35">
        <v>1374.5570740000001</v>
      </c>
      <c r="F42" s="35">
        <v>69.769901849999997</v>
      </c>
      <c r="G42" s="37">
        <v>0.79184295459999998</v>
      </c>
      <c r="H42" s="38">
        <v>312.71110399999998</v>
      </c>
      <c r="I42" s="38">
        <v>65.908391949999995</v>
      </c>
      <c r="J42" s="39">
        <v>0.13737683940000001</v>
      </c>
      <c r="K42" s="40">
        <v>384.35404820000002</v>
      </c>
      <c r="L42" s="38">
        <v>88.147025589999998</v>
      </c>
      <c r="M42" s="41">
        <v>0.14680673350000001</v>
      </c>
    </row>
    <row r="43" spans="1:13" ht="11.65" x14ac:dyDescent="0.35">
      <c r="A43" s="7" t="str">
        <f>VLOOKUP(C43, 'County name'!$A$1:$C$207, 2, TRUE)</f>
        <v>Le Sueur</v>
      </c>
      <c r="B43" s="22" t="str">
        <f>VLOOKUP($C43, 'County name'!$A$1:$C$207, 3, TRUE)</f>
        <v>Minnesota</v>
      </c>
      <c r="C43" s="7">
        <v>27079</v>
      </c>
      <c r="D43" s="46">
        <f>VLOOKUP($C43, 'County name'!$A$3:$D$101, 4, FALSE)</f>
        <v>1.02746E-2</v>
      </c>
      <c r="E43" s="35">
        <v>1873.7980689999999</v>
      </c>
      <c r="F43" s="35">
        <v>140.40526500000001</v>
      </c>
      <c r="G43" s="37">
        <v>0.96567139989999995</v>
      </c>
      <c r="H43" s="38">
        <v>331.28921129999998</v>
      </c>
      <c r="I43" s="38">
        <v>104.59674579999999</v>
      </c>
      <c r="J43" s="39">
        <v>0.17019007110000001</v>
      </c>
      <c r="K43" s="40">
        <v>412.1151529</v>
      </c>
      <c r="L43" s="38">
        <v>146.5094436</v>
      </c>
      <c r="M43" s="41">
        <v>0.17662632650000001</v>
      </c>
    </row>
    <row r="44" spans="1:13" ht="11.65" x14ac:dyDescent="0.35">
      <c r="A44" s="7" t="str">
        <f>VLOOKUP(C44, 'County name'!$A$1:$C$207, 2, TRUE)</f>
        <v>Lincoln</v>
      </c>
      <c r="B44" s="22" t="str">
        <f>VLOOKUP($C44, 'County name'!$A$1:$C$207, 3, TRUE)</f>
        <v>Minnesota</v>
      </c>
      <c r="C44" s="7">
        <v>27081</v>
      </c>
      <c r="D44" s="46">
        <f>VLOOKUP($C44, 'County name'!$A$3:$D$101, 4, FALSE)</f>
        <v>1.3055600000000001E-2</v>
      </c>
      <c r="E44" s="35">
        <v>1783.9561470000001</v>
      </c>
      <c r="F44" s="35">
        <v>134.4429763</v>
      </c>
      <c r="G44" s="37">
        <v>0.95265724900000004</v>
      </c>
      <c r="H44" s="38">
        <v>316.99282269999998</v>
      </c>
      <c r="I44" s="38">
        <v>95.86373768</v>
      </c>
      <c r="J44" s="39">
        <v>0.15798220199999999</v>
      </c>
      <c r="K44" s="40">
        <v>403.3563704</v>
      </c>
      <c r="L44" s="38">
        <v>141.19660150000001</v>
      </c>
      <c r="M44" s="41">
        <v>0.1799937221</v>
      </c>
    </row>
    <row r="45" spans="1:13" ht="11.65" x14ac:dyDescent="0.35">
      <c r="A45" s="7" t="str">
        <f>VLOOKUP(C45, 'County name'!$A$1:$C$207, 2, TRUE)</f>
        <v>Lyon</v>
      </c>
      <c r="B45" s="22" t="str">
        <f>VLOOKUP($C45, 'County name'!$A$1:$C$207, 3, TRUE)</f>
        <v>Minnesota</v>
      </c>
      <c r="C45" s="7">
        <v>27083</v>
      </c>
      <c r="D45" s="46">
        <f>VLOOKUP($C45, 'County name'!$A$3:$D$101, 4, FALSE)</f>
        <v>1.8421400000000001E-2</v>
      </c>
      <c r="E45" s="35">
        <v>1874.331144</v>
      </c>
      <c r="F45" s="35">
        <v>155.5691759</v>
      </c>
      <c r="G45" s="37">
        <v>1.0222471049999999</v>
      </c>
      <c r="H45" s="38">
        <v>319.1842954</v>
      </c>
      <c r="I45" s="38">
        <v>110.3851284</v>
      </c>
      <c r="J45" s="39">
        <v>0.16577493500000001</v>
      </c>
      <c r="K45" s="40">
        <v>406.9744996</v>
      </c>
      <c r="L45" s="38">
        <v>159.43368090000001</v>
      </c>
      <c r="M45" s="41">
        <v>0.18857935079999999</v>
      </c>
    </row>
    <row r="46" spans="1:13" ht="11.65" x14ac:dyDescent="0.35">
      <c r="A46" s="7" t="str">
        <f>VLOOKUP(C46, 'County name'!$A$1:$C$207, 2, TRUE)</f>
        <v>McLeod</v>
      </c>
      <c r="B46" s="22" t="str">
        <f>VLOOKUP($C46, 'County name'!$A$1:$C$207, 3, TRUE)</f>
        <v>Minnesota</v>
      </c>
      <c r="C46" s="7">
        <v>27085</v>
      </c>
      <c r="D46" s="46">
        <f>VLOOKUP($C46, 'County name'!$A$3:$D$101, 4, FALSE)</f>
        <v>1.06461E-2</v>
      </c>
      <c r="E46" s="35">
        <v>1879.420805</v>
      </c>
      <c r="F46" s="35">
        <v>141.7274027</v>
      </c>
      <c r="G46" s="37">
        <v>0.95880016530000001</v>
      </c>
      <c r="H46" s="38">
        <v>324.43180039999999</v>
      </c>
      <c r="I46" s="38">
        <v>106.80430010000001</v>
      </c>
      <c r="J46" s="39">
        <v>0.16408155460000001</v>
      </c>
      <c r="K46" s="40">
        <v>407.67101860000002</v>
      </c>
      <c r="L46" s="38">
        <v>150.08718830000001</v>
      </c>
      <c r="M46" s="41">
        <v>0.17332611110000001</v>
      </c>
    </row>
    <row r="47" spans="1:13" ht="11.65" x14ac:dyDescent="0.35">
      <c r="A47" s="7" t="str">
        <f>VLOOKUP(C47, 'County name'!$A$1:$C$207, 2, TRUE)</f>
        <v>Mahnomen</v>
      </c>
      <c r="B47" s="22" t="str">
        <f>VLOOKUP($C47, 'County name'!$A$1:$C$207, 3, TRUE)</f>
        <v>Minnesota</v>
      </c>
      <c r="C47" s="7">
        <v>27087</v>
      </c>
      <c r="D47" s="46">
        <f>VLOOKUP($C47, 'County name'!$A$3:$D$101, 4, FALSE)</f>
        <v>8.1394999999999992E-3</v>
      </c>
      <c r="E47" s="35">
        <v>1548.621744</v>
      </c>
      <c r="F47" s="35">
        <v>98.393385739999999</v>
      </c>
      <c r="G47" s="37">
        <v>0.89551388720000002</v>
      </c>
      <c r="H47" s="38">
        <v>316.12472350000002</v>
      </c>
      <c r="I47" s="38">
        <v>79.126710459999998</v>
      </c>
      <c r="J47" s="39">
        <v>0.1511651571</v>
      </c>
      <c r="K47" s="40">
        <v>381.65992169999998</v>
      </c>
      <c r="L47" s="38">
        <v>104.13915350000001</v>
      </c>
      <c r="M47" s="41">
        <v>0.15811554720000001</v>
      </c>
    </row>
    <row r="48" spans="1:13" ht="11.65" x14ac:dyDescent="0.35">
      <c r="A48" s="7" t="str">
        <f>VLOOKUP(C48, 'County name'!$A$1:$C$207, 2, TRUE)</f>
        <v>Marshall</v>
      </c>
      <c r="B48" s="22" t="str">
        <f>VLOOKUP($C48, 'County name'!$A$1:$C$207, 3, TRUE)</f>
        <v>Minnesota</v>
      </c>
      <c r="C48" s="7">
        <v>27089</v>
      </c>
      <c r="D48" s="46">
        <f>VLOOKUP($C48, 'County name'!$A$3:$D$101, 4, FALSE)</f>
        <v>3.7835199999999999E-2</v>
      </c>
      <c r="E48" s="35">
        <v>1502.8228469999999</v>
      </c>
      <c r="F48" s="35">
        <v>111.17183919999999</v>
      </c>
      <c r="G48" s="37">
        <v>0.89364917450000003</v>
      </c>
      <c r="H48" s="38">
        <v>319.29526040000002</v>
      </c>
      <c r="I48" s="38">
        <v>87.447324129999998</v>
      </c>
      <c r="J48" s="39">
        <v>0.15385720829999999</v>
      </c>
      <c r="K48" s="40">
        <v>377.43159759999998</v>
      </c>
      <c r="L48" s="38">
        <v>116.50965100000001</v>
      </c>
      <c r="M48" s="41">
        <v>0.1606165205</v>
      </c>
    </row>
    <row r="49" spans="1:13" ht="11.65" x14ac:dyDescent="0.35">
      <c r="A49" s="7" t="str">
        <f>VLOOKUP(C49, 'County name'!$A$1:$C$207, 2, TRUE)</f>
        <v>Martin</v>
      </c>
      <c r="B49" s="22" t="str">
        <f>VLOOKUP($C49, 'County name'!$A$1:$C$207, 3, TRUE)</f>
        <v>Minnesota</v>
      </c>
      <c r="C49" s="7">
        <v>27091</v>
      </c>
      <c r="D49" s="46">
        <f>VLOOKUP($C49, 'County name'!$A$3:$D$101, 4, FALSE)</f>
        <v>1.91611E-2</v>
      </c>
      <c r="E49" s="35">
        <v>1905.3264790000001</v>
      </c>
      <c r="F49" s="35">
        <v>143.2232018</v>
      </c>
      <c r="G49" s="37">
        <v>0.96505263640000005</v>
      </c>
      <c r="H49" s="38">
        <v>330.73513700000001</v>
      </c>
      <c r="I49" s="38">
        <v>109.1649487</v>
      </c>
      <c r="J49" s="39">
        <v>0.17291436469999999</v>
      </c>
      <c r="K49" s="40">
        <v>415.81607129999998</v>
      </c>
      <c r="L49" s="38">
        <v>155.9341751</v>
      </c>
      <c r="M49" s="41">
        <v>0.18491440449999999</v>
      </c>
    </row>
    <row r="50" spans="1:13" ht="11.65" x14ac:dyDescent="0.35">
      <c r="A50" s="7" t="str">
        <f>VLOOKUP(C50, 'County name'!$A$1:$C$207, 2, TRUE)</f>
        <v>Meeker</v>
      </c>
      <c r="B50" s="22" t="str">
        <f>VLOOKUP($C50, 'County name'!$A$1:$C$207, 3, TRUE)</f>
        <v>Minnesota</v>
      </c>
      <c r="C50" s="7">
        <v>27093</v>
      </c>
      <c r="D50" s="46">
        <f>VLOOKUP($C50, 'County name'!$A$3:$D$101, 4, FALSE)</f>
        <v>1.26182E-2</v>
      </c>
      <c r="E50" s="35">
        <v>1861.026818</v>
      </c>
      <c r="F50" s="35">
        <v>136.1048878</v>
      </c>
      <c r="G50" s="37">
        <v>0.9704117055</v>
      </c>
      <c r="H50" s="38">
        <v>317.11292520000001</v>
      </c>
      <c r="I50" s="38">
        <v>103.6760165</v>
      </c>
      <c r="J50" s="39">
        <v>0.15900415330000001</v>
      </c>
      <c r="K50" s="40">
        <v>402.4105927</v>
      </c>
      <c r="L50" s="38">
        <v>145.82084710000001</v>
      </c>
      <c r="M50" s="41">
        <v>0.17199775319999999</v>
      </c>
    </row>
    <row r="51" spans="1:13" ht="11.65" x14ac:dyDescent="0.35">
      <c r="A51" s="7" t="str">
        <f>VLOOKUP(C51, 'County name'!$A$1:$C$207, 2, TRUE)</f>
        <v>Mille Lacs</v>
      </c>
      <c r="B51" s="22" t="str">
        <f>VLOOKUP($C51, 'County name'!$A$1:$C$207, 3, TRUE)</f>
        <v>Minnesota</v>
      </c>
      <c r="C51" s="7">
        <v>27095</v>
      </c>
      <c r="D51" s="46">
        <f>VLOOKUP($C51, 'County name'!$A$3:$D$101, 4, FALSE)</f>
        <v>2.7274999999999999E-3</v>
      </c>
      <c r="E51" s="35">
        <v>1671.929443</v>
      </c>
      <c r="F51" s="35">
        <v>109.1773591</v>
      </c>
      <c r="G51" s="37">
        <v>0.88621965520000001</v>
      </c>
      <c r="H51" s="38">
        <v>313.90835390000001</v>
      </c>
      <c r="I51" s="38">
        <v>85.226251649999995</v>
      </c>
      <c r="J51" s="39">
        <v>0.14984556099999999</v>
      </c>
      <c r="K51" s="40">
        <v>399.50733050000002</v>
      </c>
      <c r="L51" s="38">
        <v>123.02906470000001</v>
      </c>
      <c r="M51" s="41">
        <v>0.15881905029999999</v>
      </c>
    </row>
    <row r="52" spans="1:13" ht="11.65" x14ac:dyDescent="0.35">
      <c r="A52" s="7" t="str">
        <f>VLOOKUP(C52, 'County name'!$A$1:$C$207, 2, TRUE)</f>
        <v>Morrison</v>
      </c>
      <c r="B52" s="22" t="str">
        <f>VLOOKUP($C52, 'County name'!$A$1:$C$207, 3, TRUE)</f>
        <v>Minnesota</v>
      </c>
      <c r="C52" s="7">
        <v>27097</v>
      </c>
      <c r="D52" s="46">
        <f>VLOOKUP($C52, 'County name'!$A$3:$D$101, 4, FALSE)</f>
        <v>7.4517999999999997E-3</v>
      </c>
      <c r="E52" s="35">
        <v>1688.3895259999999</v>
      </c>
      <c r="F52" s="35">
        <v>110.0019927</v>
      </c>
      <c r="G52" s="37">
        <v>0.89464679140000003</v>
      </c>
      <c r="H52" s="38">
        <v>309.7064077</v>
      </c>
      <c r="I52" s="38">
        <v>85.324706750000004</v>
      </c>
      <c r="J52" s="39">
        <v>0.14641143030000001</v>
      </c>
      <c r="K52" s="40">
        <v>393.13503969999999</v>
      </c>
      <c r="L52" s="38">
        <v>123.0748402</v>
      </c>
      <c r="M52" s="41">
        <v>0.1578140592</v>
      </c>
    </row>
    <row r="53" spans="1:13" ht="11.65" x14ac:dyDescent="0.35">
      <c r="A53" s="7" t="str">
        <f>VLOOKUP(C53, 'County name'!$A$1:$C$207, 2, TRUE)</f>
        <v>Mower</v>
      </c>
      <c r="B53" s="22" t="str">
        <f>VLOOKUP($C53, 'County name'!$A$1:$C$207, 3, TRUE)</f>
        <v>Minnesota</v>
      </c>
      <c r="C53" s="7">
        <v>27099</v>
      </c>
      <c r="D53" s="46">
        <f>VLOOKUP($C53, 'County name'!$A$3:$D$101, 4, FALSE)</f>
        <v>1.9689399999999999E-2</v>
      </c>
      <c r="E53" s="35">
        <v>1794.8302189999999</v>
      </c>
      <c r="F53" s="35">
        <v>106.8928732</v>
      </c>
      <c r="G53" s="37">
        <v>0.86664185179999997</v>
      </c>
      <c r="H53" s="38">
        <v>334.91725739999998</v>
      </c>
      <c r="I53" s="38">
        <v>87.749243019999994</v>
      </c>
      <c r="J53" s="39">
        <v>0.16716298969999999</v>
      </c>
      <c r="K53" s="40">
        <v>411.9603874</v>
      </c>
      <c r="L53" s="38">
        <v>121.71523999999999</v>
      </c>
      <c r="M53" s="41">
        <v>0.1649809274</v>
      </c>
    </row>
    <row r="54" spans="1:13" ht="11.65" x14ac:dyDescent="0.35">
      <c r="A54" s="7" t="str">
        <f>VLOOKUP(C54, 'County name'!$A$1:$C$207, 2, TRUE)</f>
        <v>Murray</v>
      </c>
      <c r="B54" s="22" t="str">
        <f>VLOOKUP($C54, 'County name'!$A$1:$C$207, 3, TRUE)</f>
        <v>Minnesota</v>
      </c>
      <c r="C54" s="7">
        <v>27101</v>
      </c>
      <c r="D54" s="46">
        <f>VLOOKUP($C54, 'County name'!$A$3:$D$101, 4, FALSE)</f>
        <v>1.6810499999999999E-2</v>
      </c>
      <c r="E54" s="35">
        <v>1838.7973569999999</v>
      </c>
      <c r="F54" s="35">
        <v>141.4092125</v>
      </c>
      <c r="G54" s="37">
        <v>0.9732582421</v>
      </c>
      <c r="H54" s="38">
        <v>322.14748259999999</v>
      </c>
      <c r="I54" s="38">
        <v>105.9238514</v>
      </c>
      <c r="J54" s="39">
        <v>0.1652603212</v>
      </c>
      <c r="K54" s="40">
        <v>408.5139489</v>
      </c>
      <c r="L54" s="38">
        <v>155.04445329999999</v>
      </c>
      <c r="M54" s="41">
        <v>0.18523196480000001</v>
      </c>
    </row>
    <row r="55" spans="1:13" ht="11.65" x14ac:dyDescent="0.35">
      <c r="A55" s="7" t="str">
        <f>VLOOKUP(C55, 'County name'!$A$1:$C$207, 2, TRUE)</f>
        <v>Nicollet</v>
      </c>
      <c r="B55" s="22" t="str">
        <f>VLOOKUP($C55, 'County name'!$A$1:$C$207, 3, TRUE)</f>
        <v>Minnesota</v>
      </c>
      <c r="C55" s="7">
        <v>27103</v>
      </c>
      <c r="D55" s="46">
        <f>VLOOKUP($C55, 'County name'!$A$3:$D$101, 4, FALSE)</f>
        <v>9.2919000000000005E-3</v>
      </c>
      <c r="E55" s="35">
        <v>1912.3111899999999</v>
      </c>
      <c r="F55" s="35">
        <v>158.5310302</v>
      </c>
      <c r="G55" s="37">
        <v>1.004806689</v>
      </c>
      <c r="H55" s="38">
        <v>328.65082130000002</v>
      </c>
      <c r="I55" s="38">
        <v>113.90532020000001</v>
      </c>
      <c r="J55" s="39">
        <v>0.17224496580000001</v>
      </c>
      <c r="K55" s="40">
        <v>411.46764949999999</v>
      </c>
      <c r="L55" s="38">
        <v>159.9461234</v>
      </c>
      <c r="M55" s="41">
        <v>0.18298986689999999</v>
      </c>
    </row>
    <row r="56" spans="1:13" ht="11.65" x14ac:dyDescent="0.35">
      <c r="A56" s="7" t="str">
        <f>VLOOKUP(C56, 'County name'!$A$1:$C$207, 2, TRUE)</f>
        <v>Nobles</v>
      </c>
      <c r="B56" s="22" t="str">
        <f>VLOOKUP($C56, 'County name'!$A$1:$C$207, 3, TRUE)</f>
        <v>Minnesota</v>
      </c>
      <c r="C56" s="7">
        <v>27105</v>
      </c>
      <c r="D56" s="46">
        <f>VLOOKUP($C56, 'County name'!$A$3:$D$101, 4, FALSE)</f>
        <v>2.0413500000000001E-2</v>
      </c>
      <c r="E56" s="35">
        <v>1864.6508610000001</v>
      </c>
      <c r="F56" s="35">
        <v>147.14425539999999</v>
      </c>
      <c r="G56" s="37">
        <v>0.97533417379999998</v>
      </c>
      <c r="H56" s="38">
        <v>325.14592929999998</v>
      </c>
      <c r="I56" s="38">
        <v>111.331965</v>
      </c>
      <c r="J56" s="39">
        <v>0.16944104909999999</v>
      </c>
      <c r="K56" s="40">
        <v>409.43055479999998</v>
      </c>
      <c r="L56" s="38">
        <v>162.88713899999999</v>
      </c>
      <c r="M56" s="41">
        <v>0.18786223420000001</v>
      </c>
    </row>
    <row r="57" spans="1:13" ht="11.65" x14ac:dyDescent="0.35">
      <c r="A57" s="7" t="str">
        <f>VLOOKUP(C57, 'County name'!$A$1:$C$207, 2, TRUE)</f>
        <v>Norman</v>
      </c>
      <c r="B57" s="22" t="str">
        <f>VLOOKUP($C57, 'County name'!$A$1:$C$207, 3, TRUE)</f>
        <v>Minnesota</v>
      </c>
      <c r="C57" s="7">
        <v>27107</v>
      </c>
      <c r="D57" s="46">
        <f>VLOOKUP($C57, 'County name'!$A$3:$D$101, 4, FALSE)</f>
        <v>2.37437E-2</v>
      </c>
      <c r="E57" s="35">
        <v>1648.3749700000001</v>
      </c>
      <c r="F57" s="35">
        <v>135.92651309999999</v>
      </c>
      <c r="G57" s="37">
        <v>0.96022319290000002</v>
      </c>
      <c r="H57" s="38">
        <v>317.12314370000001</v>
      </c>
      <c r="I57" s="38">
        <v>96.111617609999996</v>
      </c>
      <c r="J57" s="39">
        <v>0.15737694769999999</v>
      </c>
      <c r="K57" s="40">
        <v>383.3526382</v>
      </c>
      <c r="L57" s="38">
        <v>127.9313215</v>
      </c>
      <c r="M57" s="41">
        <v>0.16798704959999999</v>
      </c>
    </row>
    <row r="58" spans="1:13" ht="11.65" x14ac:dyDescent="0.35">
      <c r="A58" s="7" t="str">
        <f>VLOOKUP(C58, 'County name'!$A$1:$C$207, 2, TRUE)</f>
        <v>Olmsted</v>
      </c>
      <c r="B58" s="22" t="str">
        <f>VLOOKUP($C58, 'County name'!$A$1:$C$207, 3, TRUE)</f>
        <v>Minnesota</v>
      </c>
      <c r="C58" s="7">
        <v>27109</v>
      </c>
      <c r="D58" s="46">
        <f>VLOOKUP($C58, 'County name'!$A$3:$D$101, 4, FALSE)</f>
        <v>9.6501999999999994E-3</v>
      </c>
      <c r="E58" s="35">
        <v>1771.4249749999999</v>
      </c>
      <c r="F58" s="35">
        <v>118.8627055</v>
      </c>
      <c r="G58" s="37">
        <v>0.87773617010000005</v>
      </c>
      <c r="H58" s="38">
        <v>333.95137449999999</v>
      </c>
      <c r="I58" s="38">
        <v>93.626668409999994</v>
      </c>
      <c r="J58" s="39">
        <v>0.16644345930000001</v>
      </c>
      <c r="K58" s="40">
        <v>412.73946860000001</v>
      </c>
      <c r="L58" s="38">
        <v>130.19973719999999</v>
      </c>
      <c r="M58" s="41">
        <v>0.16626285390000001</v>
      </c>
    </row>
    <row r="59" spans="1:13" ht="11.65" x14ac:dyDescent="0.35">
      <c r="A59" s="7" t="str">
        <f>VLOOKUP(C59, 'County name'!$A$1:$C$207, 2, TRUE)</f>
        <v>Otter Tail</v>
      </c>
      <c r="B59" s="22" t="str">
        <f>VLOOKUP($C59, 'County name'!$A$1:$C$207, 3, TRUE)</f>
        <v>Minnesota</v>
      </c>
      <c r="C59" s="7">
        <v>27111</v>
      </c>
      <c r="D59" s="46">
        <f>VLOOKUP($C59, 'County name'!$A$3:$D$101, 4, FALSE)</f>
        <v>2.52223E-2</v>
      </c>
      <c r="E59" s="35">
        <v>1670.196782</v>
      </c>
      <c r="F59" s="35">
        <v>102.062335</v>
      </c>
      <c r="G59" s="37">
        <v>0.88859174360000004</v>
      </c>
      <c r="H59" s="38">
        <v>304.99638709999999</v>
      </c>
      <c r="I59" s="38">
        <v>76.342150779999997</v>
      </c>
      <c r="J59" s="39">
        <v>0.1429899486</v>
      </c>
      <c r="K59" s="40">
        <v>384.3602492</v>
      </c>
      <c r="L59" s="38">
        <v>106.7537164</v>
      </c>
      <c r="M59" s="41">
        <v>0.15587874569999999</v>
      </c>
    </row>
    <row r="60" spans="1:13" ht="11.65" x14ac:dyDescent="0.35">
      <c r="A60" s="7" t="str">
        <f>VLOOKUP(C60, 'County name'!$A$1:$C$207, 2, TRUE)</f>
        <v>Pennington</v>
      </c>
      <c r="B60" s="22" t="str">
        <f>VLOOKUP($C60, 'County name'!$A$1:$C$207, 3, TRUE)</f>
        <v>Minnesota</v>
      </c>
      <c r="C60" s="7">
        <v>27113</v>
      </c>
      <c r="D60" s="46">
        <f>VLOOKUP($C60, 'County name'!$A$3:$D$101, 4, FALSE)</f>
        <v>1.58593E-2</v>
      </c>
      <c r="E60" s="35">
        <v>1510.6174679999999</v>
      </c>
      <c r="F60" s="35">
        <v>103.3509509</v>
      </c>
      <c r="G60" s="37">
        <v>0.90871734630000001</v>
      </c>
      <c r="H60" s="38">
        <v>320.41853500000002</v>
      </c>
      <c r="I60" s="38">
        <v>82.402735280000002</v>
      </c>
      <c r="J60" s="39">
        <v>0.15532994410000001</v>
      </c>
      <c r="K60" s="40">
        <v>379.09175269999997</v>
      </c>
      <c r="L60" s="38">
        <v>108.8419791</v>
      </c>
      <c r="M60" s="41">
        <v>0.16225746320000001</v>
      </c>
    </row>
    <row r="61" spans="1:13" ht="11.65" x14ac:dyDescent="0.35">
      <c r="A61" s="7" t="str">
        <f>VLOOKUP(C61, 'County name'!$A$1:$C$207, 2, TRUE)</f>
        <v>Pine</v>
      </c>
      <c r="B61" s="22" t="str">
        <f>VLOOKUP($C61, 'County name'!$A$1:$C$207, 3, TRUE)</f>
        <v>Minnesota</v>
      </c>
      <c r="C61" s="7">
        <v>27115</v>
      </c>
      <c r="D61" s="46">
        <f>VLOOKUP($C61, 'County name'!$A$3:$D$101, 4, FALSE)</f>
        <v>3.0108000000000001E-3</v>
      </c>
      <c r="E61" s="35">
        <v>1578.096618</v>
      </c>
      <c r="F61" s="35">
        <v>90.021351620000004</v>
      </c>
      <c r="G61" s="37">
        <v>0.83700822149999998</v>
      </c>
      <c r="H61" s="38">
        <v>307.95133420000002</v>
      </c>
      <c r="I61" s="38">
        <v>74.228253080000002</v>
      </c>
      <c r="J61" s="39">
        <v>0.143282359</v>
      </c>
      <c r="K61" s="40">
        <v>386.28637220000002</v>
      </c>
      <c r="L61" s="38">
        <v>104.906735</v>
      </c>
      <c r="M61" s="41">
        <v>0.14976640059999999</v>
      </c>
    </row>
    <row r="62" spans="1:13" ht="11.65" x14ac:dyDescent="0.35">
      <c r="A62" s="7" t="str">
        <f>VLOOKUP(C62, 'County name'!$A$1:$C$207, 2, TRUE)</f>
        <v>Pipestone</v>
      </c>
      <c r="B62" s="22" t="str">
        <f>VLOOKUP($C62, 'County name'!$A$1:$C$207, 3, TRUE)</f>
        <v>Minnesota</v>
      </c>
      <c r="C62" s="7">
        <v>27117</v>
      </c>
      <c r="D62" s="46">
        <f>VLOOKUP($C62, 'County name'!$A$3:$D$101, 4, FALSE)</f>
        <v>1.0057999999999999E-2</v>
      </c>
      <c r="E62" s="35">
        <v>1789.2058360000001</v>
      </c>
      <c r="F62" s="35">
        <v>143.2977889</v>
      </c>
      <c r="G62" s="37">
        <v>0.95192066090000005</v>
      </c>
      <c r="H62" s="38">
        <v>320.4222206</v>
      </c>
      <c r="I62" s="38">
        <v>102.0149262</v>
      </c>
      <c r="J62" s="39">
        <v>0.16285809039999999</v>
      </c>
      <c r="K62" s="40">
        <v>407.0921361</v>
      </c>
      <c r="L62" s="38">
        <v>151.50986810000001</v>
      </c>
      <c r="M62" s="41">
        <v>0.1836206205</v>
      </c>
    </row>
    <row r="63" spans="1:13" ht="11.65" x14ac:dyDescent="0.35">
      <c r="A63" s="7" t="str">
        <f>VLOOKUP(C63, 'County name'!$A$1:$C$207, 2, TRUE)</f>
        <v>Polk</v>
      </c>
      <c r="B63" s="22" t="str">
        <f>VLOOKUP($C63, 'County name'!$A$1:$C$207, 3, TRUE)</f>
        <v>Minnesota</v>
      </c>
      <c r="C63" s="7">
        <v>27119</v>
      </c>
      <c r="D63" s="46">
        <f>VLOOKUP($C63, 'County name'!$A$3:$D$101, 4, FALSE)</f>
        <v>5.1706299999999997E-2</v>
      </c>
      <c r="E63" s="35">
        <v>1560.7314819999999</v>
      </c>
      <c r="F63" s="35">
        <v>112.0962591</v>
      </c>
      <c r="G63" s="37">
        <v>0.91580796170000001</v>
      </c>
      <c r="H63" s="38">
        <v>317.76262079999998</v>
      </c>
      <c r="I63" s="38">
        <v>85.449475149999998</v>
      </c>
      <c r="J63" s="39">
        <v>0.15394250500000001</v>
      </c>
      <c r="K63" s="40">
        <v>378.7403248</v>
      </c>
      <c r="L63" s="38">
        <v>114.7965049</v>
      </c>
      <c r="M63" s="41">
        <v>0.16275334</v>
      </c>
    </row>
    <row r="64" spans="1:13" ht="11.65" x14ac:dyDescent="0.35">
      <c r="A64" s="7" t="str">
        <f>VLOOKUP(C64, 'County name'!$A$1:$C$207, 2, TRUE)</f>
        <v>Pope</v>
      </c>
      <c r="B64" s="22" t="str">
        <f>VLOOKUP($C64, 'County name'!$A$1:$C$207, 3, TRUE)</f>
        <v>Minnesota</v>
      </c>
      <c r="C64" s="7">
        <v>27121</v>
      </c>
      <c r="D64" s="46">
        <f>VLOOKUP($C64, 'County name'!$A$3:$D$101, 4, FALSE)</f>
        <v>1.2915100000000001E-2</v>
      </c>
      <c r="E64" s="35">
        <v>1753.2232670000001</v>
      </c>
      <c r="F64" s="35">
        <v>122.485325</v>
      </c>
      <c r="G64" s="37">
        <v>0.914420605</v>
      </c>
      <c r="H64" s="38">
        <v>304.58767130000001</v>
      </c>
      <c r="I64" s="38">
        <v>88.762027599999996</v>
      </c>
      <c r="J64" s="39">
        <v>0.14542986929999999</v>
      </c>
      <c r="K64" s="40">
        <v>392.31997639999997</v>
      </c>
      <c r="L64" s="38">
        <v>125.9463567</v>
      </c>
      <c r="M64" s="41">
        <v>0.16124003910000001</v>
      </c>
    </row>
    <row r="65" spans="1:13" ht="11.65" x14ac:dyDescent="0.35">
      <c r="A65" s="7" t="str">
        <f>VLOOKUP(C65, 'County name'!$A$1:$C$207, 2, TRUE)</f>
        <v>Ramsey</v>
      </c>
      <c r="B65" s="22" t="str">
        <f>VLOOKUP($C65, 'County name'!$A$1:$C$207, 3, TRUE)</f>
        <v>Minnesota</v>
      </c>
      <c r="C65" s="7">
        <v>27123</v>
      </c>
      <c r="D65" s="46">
        <f>VLOOKUP($C65, 'County name'!$A$3:$D$101, 4, FALSE)</f>
        <v>1.4E-5</v>
      </c>
      <c r="E65" s="35">
        <v>1934.0379330000001</v>
      </c>
      <c r="F65" s="35">
        <v>154.20036959999999</v>
      </c>
      <c r="G65" s="37">
        <v>1.0070243489999999</v>
      </c>
      <c r="H65" s="38">
        <v>335.0734448</v>
      </c>
      <c r="I65" s="38">
        <v>112.44771059999999</v>
      </c>
      <c r="J65" s="39">
        <v>0.173699408</v>
      </c>
      <c r="K65" s="40">
        <v>412.59763470000001</v>
      </c>
      <c r="L65" s="38">
        <v>151.62926959999999</v>
      </c>
      <c r="M65" s="41">
        <v>0.1759946158</v>
      </c>
    </row>
    <row r="66" spans="1:13" ht="11.65" x14ac:dyDescent="0.35">
      <c r="A66" s="7" t="str">
        <f>VLOOKUP(C66, 'County name'!$A$1:$C$207, 2, TRUE)</f>
        <v>Red Lake</v>
      </c>
      <c r="B66" s="22" t="str">
        <f>VLOOKUP($C66, 'County name'!$A$1:$C$207, 3, TRUE)</f>
        <v>Minnesota</v>
      </c>
      <c r="C66" s="7">
        <v>27125</v>
      </c>
      <c r="D66" s="46">
        <f>VLOOKUP($C66, 'County name'!$A$3:$D$101, 4, FALSE)</f>
        <v>1.12085E-2</v>
      </c>
      <c r="E66" s="35">
        <v>1521.7684320000001</v>
      </c>
      <c r="F66" s="35">
        <v>102.3262598</v>
      </c>
      <c r="G66" s="37">
        <v>0.90497268180000001</v>
      </c>
      <c r="H66" s="38">
        <v>318.65027759999998</v>
      </c>
      <c r="I66" s="38">
        <v>81.055248789999993</v>
      </c>
      <c r="J66" s="39">
        <v>0.15391994319999999</v>
      </c>
      <c r="K66" s="40">
        <v>377.27576970000001</v>
      </c>
      <c r="L66" s="38">
        <v>107.0228303</v>
      </c>
      <c r="M66" s="41">
        <v>0.16038390159999999</v>
      </c>
    </row>
    <row r="67" spans="1:13" ht="11.65" x14ac:dyDescent="0.35">
      <c r="A67" s="7" t="str">
        <f>VLOOKUP(C67, 'County name'!$A$1:$C$207, 2, TRUE)</f>
        <v>Redwood</v>
      </c>
      <c r="B67" s="22" t="str">
        <f>VLOOKUP($C67, 'County name'!$A$1:$C$207, 3, TRUE)</f>
        <v>Minnesota</v>
      </c>
      <c r="C67" s="7">
        <v>27127</v>
      </c>
      <c r="D67" s="46">
        <f>VLOOKUP($C67, 'County name'!$A$3:$D$101, 4, FALSE)</f>
        <v>2.57077E-2</v>
      </c>
      <c r="E67" s="35">
        <v>1902.9020519999999</v>
      </c>
      <c r="F67" s="35">
        <v>164.01828879999999</v>
      </c>
      <c r="G67" s="37">
        <v>1.013626286</v>
      </c>
      <c r="H67" s="38">
        <v>321.16047939999999</v>
      </c>
      <c r="I67" s="38">
        <v>116.19969330000001</v>
      </c>
      <c r="J67" s="39">
        <v>0.1668589543</v>
      </c>
      <c r="K67" s="40">
        <v>408.03876170000001</v>
      </c>
      <c r="L67" s="38">
        <v>166.85472480000001</v>
      </c>
      <c r="M67" s="41">
        <v>0.18570312059999999</v>
      </c>
    </row>
    <row r="68" spans="1:13" ht="11.65" x14ac:dyDescent="0.35">
      <c r="A68" s="7" t="str">
        <f>VLOOKUP(C68, 'County name'!$A$1:$C$207, 2, TRUE)</f>
        <v>Renville</v>
      </c>
      <c r="B68" s="22" t="str">
        <f>VLOOKUP($C68, 'County name'!$A$1:$C$207, 3, TRUE)</f>
        <v>Minnesota</v>
      </c>
      <c r="C68" s="7">
        <v>27129</v>
      </c>
      <c r="D68" s="46">
        <f>VLOOKUP($C68, 'County name'!$A$3:$D$101, 4, FALSE)</f>
        <v>2.7643999999999998E-2</v>
      </c>
      <c r="E68" s="35">
        <v>1895.3105849999999</v>
      </c>
      <c r="F68" s="35">
        <v>156.38217979999999</v>
      </c>
      <c r="G68" s="37">
        <v>0.99682500549999997</v>
      </c>
      <c r="H68" s="38">
        <v>318.09362779999998</v>
      </c>
      <c r="I68" s="38">
        <v>112.78871959999999</v>
      </c>
      <c r="J68" s="39">
        <v>0.163118028</v>
      </c>
      <c r="K68" s="40">
        <v>404.69789880000002</v>
      </c>
      <c r="L68" s="38">
        <v>159.59557520000001</v>
      </c>
      <c r="M68" s="41">
        <v>0.1786321803</v>
      </c>
    </row>
    <row r="69" spans="1:13" ht="11.65" x14ac:dyDescent="0.35">
      <c r="A69" s="7" t="str">
        <f>VLOOKUP(C69, 'County name'!$A$1:$C$207, 2, TRUE)</f>
        <v>Rice</v>
      </c>
      <c r="B69" s="22" t="str">
        <f>VLOOKUP($C69, 'County name'!$A$1:$C$207, 3, TRUE)</f>
        <v>Minnesota</v>
      </c>
      <c r="C69" s="7">
        <v>27131</v>
      </c>
      <c r="D69" s="46">
        <f>VLOOKUP($C69, 'County name'!$A$3:$D$101, 4, FALSE)</f>
        <v>1.01408E-2</v>
      </c>
      <c r="E69" s="35">
        <v>1843.0847659999999</v>
      </c>
      <c r="F69" s="35">
        <v>134.65963769999999</v>
      </c>
      <c r="G69" s="37">
        <v>0.91545629269999995</v>
      </c>
      <c r="H69" s="38">
        <v>331.54411870000001</v>
      </c>
      <c r="I69" s="38">
        <v>100.88715999999999</v>
      </c>
      <c r="J69" s="39">
        <v>0.16545468529999999</v>
      </c>
      <c r="K69" s="40">
        <v>412.29574170000001</v>
      </c>
      <c r="L69" s="38">
        <v>141.98944399999999</v>
      </c>
      <c r="M69" s="41">
        <v>0.16978035759999999</v>
      </c>
    </row>
    <row r="70" spans="1:13" ht="11.65" x14ac:dyDescent="0.35">
      <c r="A70" s="7" t="str">
        <f>VLOOKUP(C70, 'County name'!$A$1:$C$207, 2, TRUE)</f>
        <v>Rock</v>
      </c>
      <c r="B70" s="22" t="str">
        <f>VLOOKUP($C70, 'County name'!$A$1:$C$207, 3, TRUE)</f>
        <v>Minnesota</v>
      </c>
      <c r="C70" s="7">
        <v>27133</v>
      </c>
      <c r="D70" s="46">
        <f>VLOOKUP($C70, 'County name'!$A$3:$D$101, 4, FALSE)</f>
        <v>1.0987E-2</v>
      </c>
      <c r="E70" s="35">
        <v>1877.2420070000001</v>
      </c>
      <c r="F70" s="35">
        <v>169.80966660000001</v>
      </c>
      <c r="G70" s="37">
        <v>1.0075822569999999</v>
      </c>
      <c r="H70" s="38">
        <v>325.66002470000001</v>
      </c>
      <c r="I70" s="38">
        <v>118.7340468</v>
      </c>
      <c r="J70" s="39">
        <v>0.17178669939999999</v>
      </c>
      <c r="K70" s="40">
        <v>412.6109649</v>
      </c>
      <c r="L70" s="38">
        <v>175.92983129999999</v>
      </c>
      <c r="M70" s="41">
        <v>0.19600323780000001</v>
      </c>
    </row>
    <row r="71" spans="1:13" ht="11.65" x14ac:dyDescent="0.35">
      <c r="A71" s="7" t="str">
        <f>VLOOKUP(C71, 'County name'!$A$1:$C$207, 2, TRUE)</f>
        <v>Roseau</v>
      </c>
      <c r="B71" s="22" t="str">
        <f>VLOOKUP($C71, 'County name'!$A$1:$C$207, 3, TRUE)</f>
        <v>Minnesota</v>
      </c>
      <c r="C71" s="7">
        <v>27135</v>
      </c>
      <c r="D71" s="46">
        <f>VLOOKUP($C71, 'County name'!$A$3:$D$101, 4, FALSE)</f>
        <v>2.3089999999999999E-2</v>
      </c>
      <c r="E71" s="35">
        <v>1386.5244889999999</v>
      </c>
      <c r="F71" s="35">
        <v>80.768649859999996</v>
      </c>
      <c r="G71" s="37">
        <v>0.79084347249999998</v>
      </c>
      <c r="H71" s="38">
        <v>319.93001229999999</v>
      </c>
      <c r="I71" s="38">
        <v>73.887420649999996</v>
      </c>
      <c r="J71" s="39">
        <v>0.1444279168</v>
      </c>
      <c r="K71" s="40">
        <v>379.35804389999998</v>
      </c>
      <c r="L71" s="38">
        <v>94.040718650000002</v>
      </c>
      <c r="M71" s="41">
        <v>0.14745452179999999</v>
      </c>
    </row>
    <row r="72" spans="1:13" ht="11.65" x14ac:dyDescent="0.35">
      <c r="A72" s="7" t="str">
        <f>VLOOKUP(C72, 'County name'!$A$1:$C$207, 2, TRUE)</f>
        <v>St Louis</v>
      </c>
      <c r="B72" s="22" t="str">
        <f>VLOOKUP($C72, 'County name'!$A$1:$C$207, 3, TRUE)</f>
        <v>Minnesota</v>
      </c>
      <c r="C72" s="7">
        <v>27137</v>
      </c>
      <c r="D72" s="46">
        <f>VLOOKUP($C72, 'County name'!$A$3:$D$101, 4, FALSE)</f>
        <v>9.6500000000000001E-5</v>
      </c>
      <c r="E72" s="35">
        <v>1297.948281</v>
      </c>
      <c r="F72" s="35">
        <v>42.317323299999998</v>
      </c>
      <c r="G72" s="37">
        <v>0.73057471979999999</v>
      </c>
      <c r="H72" s="38">
        <v>304.07218080000001</v>
      </c>
      <c r="I72" s="38">
        <v>49.096584419999999</v>
      </c>
      <c r="J72" s="39">
        <v>0.13308503620000001</v>
      </c>
      <c r="K72" s="40">
        <v>391.91870119999999</v>
      </c>
      <c r="L72" s="38">
        <v>71.221241860000006</v>
      </c>
      <c r="M72" s="41">
        <v>0.14456201860000001</v>
      </c>
    </row>
    <row r="73" spans="1:13" ht="11.65" x14ac:dyDescent="0.35">
      <c r="A73" s="7" t="str">
        <f>VLOOKUP(C73, 'County name'!$A$1:$C$207, 2, TRUE)</f>
        <v>Scott</v>
      </c>
      <c r="B73" s="22" t="str">
        <f>VLOOKUP($C73, 'County name'!$A$1:$C$207, 3, TRUE)</f>
        <v>Minnesota</v>
      </c>
      <c r="C73" s="7">
        <v>27139</v>
      </c>
      <c r="D73" s="46">
        <f>VLOOKUP($C73, 'County name'!$A$3:$D$101, 4, FALSE)</f>
        <v>3.7506000000000002E-3</v>
      </c>
      <c r="E73" s="35">
        <v>1854.744232</v>
      </c>
      <c r="F73" s="35">
        <v>131.4423601</v>
      </c>
      <c r="G73" s="37">
        <v>0.94178212319999999</v>
      </c>
      <c r="H73" s="38">
        <v>330.69704890000003</v>
      </c>
      <c r="I73" s="38">
        <v>101.22014780000001</v>
      </c>
      <c r="J73" s="39">
        <v>0.16696158829999999</v>
      </c>
      <c r="K73" s="40">
        <v>411.31636350000002</v>
      </c>
      <c r="L73" s="38">
        <v>140.54797400000001</v>
      </c>
      <c r="M73" s="41">
        <v>0.17251207369999999</v>
      </c>
    </row>
    <row r="74" spans="1:13" ht="11.65" x14ac:dyDescent="0.35">
      <c r="A74" s="7" t="str">
        <f>VLOOKUP(C74, 'County name'!$A$1:$C$207, 2, TRUE)</f>
        <v>Sherburne</v>
      </c>
      <c r="B74" s="22" t="str">
        <f>VLOOKUP($C74, 'County name'!$A$1:$C$207, 3, TRUE)</f>
        <v>Minnesota</v>
      </c>
      <c r="C74" s="7">
        <v>27141</v>
      </c>
      <c r="D74" s="46">
        <f>VLOOKUP($C74, 'County name'!$A$3:$D$101, 4, FALSE)</f>
        <v>3.5165000000000001E-3</v>
      </c>
      <c r="E74" s="35">
        <v>1759.1011060000001</v>
      </c>
      <c r="F74" s="35">
        <v>120.81373379999999</v>
      </c>
      <c r="G74" s="37">
        <v>0.91355158759999999</v>
      </c>
      <c r="H74" s="38">
        <v>318.41220390000001</v>
      </c>
      <c r="I74" s="38">
        <v>94.406617499999996</v>
      </c>
      <c r="J74" s="39">
        <v>0.1553788623</v>
      </c>
      <c r="K74" s="40">
        <v>402.96291819999999</v>
      </c>
      <c r="L74" s="38">
        <v>133.4818808</v>
      </c>
      <c r="M74" s="41">
        <v>0.1630412557</v>
      </c>
    </row>
    <row r="75" spans="1:13" ht="11.65" x14ac:dyDescent="0.35">
      <c r="A75" s="7" t="str">
        <f>VLOOKUP(C75, 'County name'!$A$1:$C$207, 2, TRUE)</f>
        <v>Sibley</v>
      </c>
      <c r="B75" s="22" t="str">
        <f>VLOOKUP($C75, 'County name'!$A$1:$C$207, 3, TRUE)</f>
        <v>Minnesota</v>
      </c>
      <c r="C75" s="7">
        <v>27143</v>
      </c>
      <c r="D75" s="46">
        <f>VLOOKUP($C75, 'County name'!$A$3:$D$101, 4, FALSE)</f>
        <v>1.80774E-2</v>
      </c>
      <c r="E75" s="35">
        <v>1900.364834</v>
      </c>
      <c r="F75" s="35">
        <v>151.88571659999999</v>
      </c>
      <c r="G75" s="37">
        <v>0.98331276010000002</v>
      </c>
      <c r="H75" s="38">
        <v>327.00708550000002</v>
      </c>
      <c r="I75" s="38">
        <v>111.3574881</v>
      </c>
      <c r="J75" s="39">
        <v>0.16875374709999999</v>
      </c>
      <c r="K75" s="40">
        <v>410.11185879999999</v>
      </c>
      <c r="L75" s="38">
        <v>156.40070349999999</v>
      </c>
      <c r="M75" s="41">
        <v>0.17872862980000001</v>
      </c>
    </row>
    <row r="76" spans="1:13" ht="11.65" x14ac:dyDescent="0.35">
      <c r="A76" s="7" t="str">
        <f>VLOOKUP(C76, 'County name'!$A$1:$C$207, 2, TRUE)</f>
        <v>Stearns</v>
      </c>
      <c r="B76" s="22" t="str">
        <f>VLOOKUP($C76, 'County name'!$A$1:$C$207, 3, TRUE)</f>
        <v>Minnesota</v>
      </c>
      <c r="C76" s="7">
        <v>27145</v>
      </c>
      <c r="D76" s="46">
        <f>VLOOKUP($C76, 'County name'!$A$3:$D$101, 4, FALSE)</f>
        <v>1.9297600000000002E-2</v>
      </c>
      <c r="E76" s="35">
        <v>1780.269233</v>
      </c>
      <c r="F76" s="35">
        <v>123.1494867</v>
      </c>
      <c r="G76" s="37">
        <v>0.92879626209999999</v>
      </c>
      <c r="H76" s="38">
        <v>309.98408940000002</v>
      </c>
      <c r="I76" s="38">
        <v>92.806278129999995</v>
      </c>
      <c r="J76" s="39">
        <v>0.14996794420000001</v>
      </c>
      <c r="K76" s="40">
        <v>394.81336040000002</v>
      </c>
      <c r="L76" s="38">
        <v>131.62167840000001</v>
      </c>
      <c r="M76" s="41">
        <v>0.1621193433</v>
      </c>
    </row>
    <row r="77" spans="1:13" ht="11.65" x14ac:dyDescent="0.35">
      <c r="A77" s="7" t="str">
        <f>VLOOKUP(C77, 'County name'!$A$1:$C$207, 2, TRUE)</f>
        <v>Steele</v>
      </c>
      <c r="B77" s="22" t="str">
        <f>VLOOKUP($C77, 'County name'!$A$1:$C$207, 3, TRUE)</f>
        <v>Minnesota</v>
      </c>
      <c r="C77" s="7">
        <v>27147</v>
      </c>
      <c r="D77" s="46">
        <f>VLOOKUP($C77, 'County name'!$A$3:$D$101, 4, FALSE)</f>
        <v>9.0863000000000003E-3</v>
      </c>
      <c r="E77" s="35">
        <v>1868.0235009999999</v>
      </c>
      <c r="F77" s="35">
        <v>137.9443034</v>
      </c>
      <c r="G77" s="37">
        <v>0.92286846460000005</v>
      </c>
      <c r="H77" s="38">
        <v>333.65951660000002</v>
      </c>
      <c r="I77" s="38">
        <v>103.452916</v>
      </c>
      <c r="J77" s="39">
        <v>0.16896575729999999</v>
      </c>
      <c r="K77" s="40">
        <v>414.45693610000001</v>
      </c>
      <c r="L77" s="38">
        <v>144.89244289999999</v>
      </c>
      <c r="M77" s="41">
        <v>0.1722574103</v>
      </c>
    </row>
    <row r="78" spans="1:13" ht="11.65" x14ac:dyDescent="0.35">
      <c r="A78" s="7" t="str">
        <f>VLOOKUP(C78, 'County name'!$A$1:$C$207, 2, TRUE)</f>
        <v>Stevens</v>
      </c>
      <c r="B78" s="22" t="str">
        <f>VLOOKUP($C78, 'County name'!$A$1:$C$207, 3, TRUE)</f>
        <v>Minnesota</v>
      </c>
      <c r="C78" s="7">
        <v>27149</v>
      </c>
      <c r="D78" s="46">
        <f>VLOOKUP($C78, 'County name'!$A$3:$D$101, 4, FALSE)</f>
        <v>1.52392E-2</v>
      </c>
      <c r="E78" s="35">
        <v>1766.8214</v>
      </c>
      <c r="F78" s="35">
        <v>133.0195057</v>
      </c>
      <c r="G78" s="37">
        <v>0.9029534213</v>
      </c>
      <c r="H78" s="38">
        <v>304.28983640000001</v>
      </c>
      <c r="I78" s="38">
        <v>92.058427809999998</v>
      </c>
      <c r="J78" s="39">
        <v>0.1449659969</v>
      </c>
      <c r="K78" s="40">
        <v>391.37701399999997</v>
      </c>
      <c r="L78" s="38">
        <v>130.42777359999999</v>
      </c>
      <c r="M78" s="41">
        <v>0.16022247170000001</v>
      </c>
    </row>
    <row r="79" spans="1:13" ht="11.65" x14ac:dyDescent="0.35">
      <c r="A79" s="7" t="str">
        <f>VLOOKUP(C79, 'County name'!$A$1:$C$207, 2, TRUE)</f>
        <v>Swift</v>
      </c>
      <c r="B79" s="22" t="str">
        <f>VLOOKUP($C79, 'County name'!$A$1:$C$207, 3, TRUE)</f>
        <v>Minnesota</v>
      </c>
      <c r="C79" s="7">
        <v>27151</v>
      </c>
      <c r="D79" s="46">
        <f>VLOOKUP($C79, 'County name'!$A$3:$D$101, 4, FALSE)</f>
        <v>1.6633999999999999E-2</v>
      </c>
      <c r="E79" s="35">
        <v>1839.401793</v>
      </c>
      <c r="F79" s="35">
        <v>150.25322259999999</v>
      </c>
      <c r="G79" s="37">
        <v>0.96457453299999996</v>
      </c>
      <c r="H79" s="38">
        <v>309.32238710000001</v>
      </c>
      <c r="I79" s="38">
        <v>104.6786807</v>
      </c>
      <c r="J79" s="39">
        <v>0.1539032964</v>
      </c>
      <c r="K79" s="40">
        <v>396.95829750000001</v>
      </c>
      <c r="L79" s="38">
        <v>147.16325140000001</v>
      </c>
      <c r="M79" s="41">
        <v>0.1715153945</v>
      </c>
    </row>
    <row r="80" spans="1:13" ht="11.65" x14ac:dyDescent="0.35">
      <c r="A80" s="7" t="str">
        <f>VLOOKUP(C80, 'County name'!$A$1:$C$207, 2, TRUE)</f>
        <v>Todd</v>
      </c>
      <c r="B80" s="22" t="str">
        <f>VLOOKUP($C80, 'County name'!$A$1:$C$207, 3, TRUE)</f>
        <v>Minnesota</v>
      </c>
      <c r="C80" s="7">
        <v>27153</v>
      </c>
      <c r="D80" s="46">
        <f>VLOOKUP($C80, 'County name'!$A$3:$D$101, 4, FALSE)</f>
        <v>9.0580000000000001E-3</v>
      </c>
      <c r="E80" s="35">
        <v>1664.2672339999999</v>
      </c>
      <c r="F80" s="35">
        <v>97.200381370000002</v>
      </c>
      <c r="G80" s="37">
        <v>0.83904542999999998</v>
      </c>
      <c r="H80" s="38">
        <v>304.52518170000002</v>
      </c>
      <c r="I80" s="38">
        <v>74.958648490000002</v>
      </c>
      <c r="J80" s="39">
        <v>0.13808426469999999</v>
      </c>
      <c r="K80" s="40">
        <v>387.19383149999999</v>
      </c>
      <c r="L80" s="38">
        <v>107.6404752</v>
      </c>
      <c r="M80" s="41">
        <v>0.14582200989999999</v>
      </c>
    </row>
    <row r="81" spans="1:13" ht="11.65" x14ac:dyDescent="0.35">
      <c r="A81" s="7" t="str">
        <f>VLOOKUP(C81, 'County name'!$A$1:$C$207, 2, TRUE)</f>
        <v>Traverse</v>
      </c>
      <c r="B81" s="22" t="str">
        <f>VLOOKUP($C81, 'County name'!$A$1:$C$207, 3, TRUE)</f>
        <v>Minnesota</v>
      </c>
      <c r="C81" s="7">
        <v>27155</v>
      </c>
      <c r="D81" s="46">
        <f>VLOOKUP($C81, 'County name'!$A$3:$D$101, 4, FALSE)</f>
        <v>1.4931699999999999E-2</v>
      </c>
      <c r="E81" s="35">
        <v>1819.6061</v>
      </c>
      <c r="F81" s="35">
        <v>173.1983132</v>
      </c>
      <c r="G81" s="37">
        <v>1.0174068140000001</v>
      </c>
      <c r="H81" s="38">
        <v>304.97137909999998</v>
      </c>
      <c r="I81" s="38">
        <v>106.2246859</v>
      </c>
      <c r="J81" s="39">
        <v>0.15590791330000001</v>
      </c>
      <c r="K81" s="40">
        <v>382.19491479999999</v>
      </c>
      <c r="L81" s="38">
        <v>147.07955179999999</v>
      </c>
      <c r="M81" s="41">
        <v>0.1708534297</v>
      </c>
    </row>
    <row r="82" spans="1:13" ht="11.65" x14ac:dyDescent="0.35">
      <c r="A82" s="7" t="str">
        <f>VLOOKUP(C82, 'County name'!$A$1:$C$207, 2, TRUE)</f>
        <v>Wabasha</v>
      </c>
      <c r="B82" s="22" t="str">
        <f>VLOOKUP($C82, 'County name'!$A$1:$C$207, 3, TRUE)</f>
        <v>Minnesota</v>
      </c>
      <c r="C82" s="7">
        <v>27157</v>
      </c>
      <c r="D82" s="46">
        <f>VLOOKUP($C82, 'County name'!$A$3:$D$101, 4, FALSE)</f>
        <v>6.4082999999999996E-3</v>
      </c>
      <c r="E82" s="35">
        <v>1809.48143</v>
      </c>
      <c r="F82" s="35">
        <v>141.21848829999999</v>
      </c>
      <c r="G82" s="37">
        <v>0.92383397499999997</v>
      </c>
      <c r="H82" s="38">
        <v>336.37985680000003</v>
      </c>
      <c r="I82" s="38">
        <v>105.8908</v>
      </c>
      <c r="J82" s="39">
        <v>0.1710661728</v>
      </c>
      <c r="K82" s="40">
        <v>417.64427130000001</v>
      </c>
      <c r="L82" s="38">
        <v>145.70226410000001</v>
      </c>
      <c r="M82" s="41">
        <v>0.17270341210000001</v>
      </c>
    </row>
    <row r="83" spans="1:13" ht="11.65" x14ac:dyDescent="0.35">
      <c r="A83" s="7" t="str">
        <f>VLOOKUP(C83, 'County name'!$A$1:$C$207, 2, TRUE)</f>
        <v>Wadena</v>
      </c>
      <c r="B83" s="22" t="str">
        <f>VLOOKUP($C83, 'County name'!$A$1:$C$207, 3, TRUE)</f>
        <v>Minnesota</v>
      </c>
      <c r="C83" s="7">
        <v>27159</v>
      </c>
      <c r="D83" s="46">
        <f>VLOOKUP($C83, 'County name'!$A$3:$D$101, 4, FALSE)</f>
        <v>2.6554E-3</v>
      </c>
      <c r="E83" s="35">
        <v>1554.6458970000001</v>
      </c>
      <c r="F83" s="35">
        <v>74.050428490000002</v>
      </c>
      <c r="G83" s="37">
        <v>0.74315321379999999</v>
      </c>
      <c r="H83" s="38">
        <v>306.5955146</v>
      </c>
      <c r="I83" s="38">
        <v>63.806527899999999</v>
      </c>
      <c r="J83" s="39">
        <v>0.13218461619999999</v>
      </c>
      <c r="K83" s="40">
        <v>388.99608210000002</v>
      </c>
      <c r="L83" s="38">
        <v>89.661423589999998</v>
      </c>
      <c r="M83" s="41">
        <v>0.13903787449999999</v>
      </c>
    </row>
    <row r="84" spans="1:13" ht="11.65" x14ac:dyDescent="0.35">
      <c r="A84" s="7" t="str">
        <f>VLOOKUP(C84, 'County name'!$A$1:$C$207, 2, TRUE)</f>
        <v>Waseca</v>
      </c>
      <c r="B84" s="22" t="str">
        <f>VLOOKUP($C84, 'County name'!$A$1:$C$207, 3, TRUE)</f>
        <v>Minnesota</v>
      </c>
      <c r="C84" s="7">
        <v>27161</v>
      </c>
      <c r="D84" s="46">
        <f>VLOOKUP($C84, 'County name'!$A$3:$D$101, 4, FALSE)</f>
        <v>1.0815999999999999E-2</v>
      </c>
      <c r="E84" s="35">
        <v>1878.4739440000001</v>
      </c>
      <c r="F84" s="35">
        <v>140.49785589999999</v>
      </c>
      <c r="G84" s="37">
        <v>0.94955073440000004</v>
      </c>
      <c r="H84" s="38">
        <v>330.88621549999999</v>
      </c>
      <c r="I84" s="38">
        <v>103.7635829</v>
      </c>
      <c r="J84" s="39">
        <v>0.1685469979</v>
      </c>
      <c r="K84" s="40">
        <v>410.34043170000001</v>
      </c>
      <c r="L84" s="38">
        <v>145.1286317</v>
      </c>
      <c r="M84" s="41">
        <v>0.1702834533</v>
      </c>
    </row>
    <row r="85" spans="1:13" ht="11.65" x14ac:dyDescent="0.35">
      <c r="A85" s="7" t="str">
        <f>VLOOKUP(C85, 'County name'!$A$1:$C$207, 2, TRUE)</f>
        <v>Washington</v>
      </c>
      <c r="B85" s="22" t="str">
        <f>VLOOKUP($C85, 'County name'!$A$1:$C$207, 3, TRUE)</f>
        <v>Minnesota</v>
      </c>
      <c r="C85" s="7">
        <v>27163</v>
      </c>
      <c r="D85" s="46">
        <f>VLOOKUP($C85, 'County name'!$A$3:$D$101, 4, FALSE)</f>
        <v>2.3690999999999999E-3</v>
      </c>
      <c r="E85" s="35">
        <v>1875.7879399999999</v>
      </c>
      <c r="F85" s="35">
        <v>132.44524329999999</v>
      </c>
      <c r="G85" s="37">
        <v>0.94998019659999999</v>
      </c>
      <c r="H85" s="38">
        <v>335.03330970000002</v>
      </c>
      <c r="I85" s="38">
        <v>100.4435246</v>
      </c>
      <c r="J85" s="39">
        <v>0.16892037709999999</v>
      </c>
      <c r="K85" s="40">
        <v>413.6208828</v>
      </c>
      <c r="L85" s="38">
        <v>137.74411230000001</v>
      </c>
      <c r="M85" s="41">
        <v>0.17146059120000001</v>
      </c>
    </row>
    <row r="86" spans="1:13" ht="11.65" x14ac:dyDescent="0.35">
      <c r="A86" s="7" t="str">
        <f>VLOOKUP(C86, 'County name'!$A$1:$C$207, 2, TRUE)</f>
        <v>Watonwan</v>
      </c>
      <c r="B86" s="22" t="str">
        <f>VLOOKUP($C86, 'County name'!$A$1:$C$207, 3, TRUE)</f>
        <v>Minnesota</v>
      </c>
      <c r="C86" s="7">
        <v>27165</v>
      </c>
      <c r="D86" s="46">
        <f>VLOOKUP($C86, 'County name'!$A$3:$D$101, 4, FALSE)</f>
        <v>1.16495E-2</v>
      </c>
      <c r="E86" s="35">
        <v>1911.906876</v>
      </c>
      <c r="F86" s="35">
        <v>157.41274540000001</v>
      </c>
      <c r="G86" s="37">
        <v>0.97169208819999997</v>
      </c>
      <c r="H86" s="38">
        <v>329.16524729999998</v>
      </c>
      <c r="I86" s="38">
        <v>115.2044891</v>
      </c>
      <c r="J86" s="39">
        <v>0.17125635119999999</v>
      </c>
      <c r="K86" s="40">
        <v>412.66270350000002</v>
      </c>
      <c r="L86" s="38">
        <v>163.465339</v>
      </c>
      <c r="M86" s="41">
        <v>0.1821011693</v>
      </c>
    </row>
    <row r="87" spans="1:13" ht="11.65" x14ac:dyDescent="0.35">
      <c r="A87" s="7" t="str">
        <f>VLOOKUP(C87, 'County name'!$A$1:$C$207, 2, TRUE)</f>
        <v>Wilkin</v>
      </c>
      <c r="B87" s="22" t="str">
        <f>VLOOKUP($C87, 'County name'!$A$1:$C$207, 3, TRUE)</f>
        <v>Minnesota</v>
      </c>
      <c r="C87" s="7">
        <v>27167</v>
      </c>
      <c r="D87" s="46">
        <f>VLOOKUP($C87, 'County name'!$A$3:$D$101, 4, FALSE)</f>
        <v>2.2386099999999999E-2</v>
      </c>
      <c r="E87" s="35">
        <v>1749.077769</v>
      </c>
      <c r="F87" s="35">
        <v>154.887114</v>
      </c>
      <c r="G87" s="37">
        <v>1.0011365050000001</v>
      </c>
      <c r="H87" s="38">
        <v>307.56916210000003</v>
      </c>
      <c r="I87" s="38">
        <v>98.308583310000003</v>
      </c>
      <c r="J87" s="39">
        <v>0.15515923100000001</v>
      </c>
      <c r="K87" s="40">
        <v>384.64328610000001</v>
      </c>
      <c r="L87" s="38">
        <v>137.22560859999999</v>
      </c>
      <c r="M87" s="41">
        <v>0.17033816969999999</v>
      </c>
    </row>
    <row r="88" spans="1:13" ht="11.65" x14ac:dyDescent="0.35">
      <c r="A88" s="7" t="str">
        <f>VLOOKUP(C88, 'County name'!$A$1:$C$207, 2, TRUE)</f>
        <v>Winona</v>
      </c>
      <c r="B88" s="22" t="str">
        <f>VLOOKUP($C88, 'County name'!$A$1:$C$207, 3, TRUE)</f>
        <v>Minnesota</v>
      </c>
      <c r="C88" s="7">
        <v>27169</v>
      </c>
      <c r="D88" s="46">
        <f>VLOOKUP($C88, 'County name'!$A$3:$D$101, 4, FALSE)</f>
        <v>4.6600000000000001E-3</v>
      </c>
      <c r="E88" s="35">
        <v>1778.4705389999999</v>
      </c>
      <c r="F88" s="35">
        <v>115.8120909</v>
      </c>
      <c r="G88" s="37">
        <v>0.88442935249999999</v>
      </c>
      <c r="H88" s="38">
        <v>336.07532889999999</v>
      </c>
      <c r="I88" s="38">
        <v>90.470790429999994</v>
      </c>
      <c r="J88" s="39">
        <v>0.1666635591</v>
      </c>
      <c r="K88" s="40">
        <v>414.39752040000002</v>
      </c>
      <c r="L88" s="38">
        <v>123.8899809</v>
      </c>
      <c r="M88" s="41">
        <v>0.1648950075</v>
      </c>
    </row>
    <row r="89" spans="1:13" ht="11.65" x14ac:dyDescent="0.35">
      <c r="A89" s="7" t="str">
        <f>VLOOKUP(C89, 'County name'!$A$1:$C$207, 2, TRUE)</f>
        <v>Wright</v>
      </c>
      <c r="B89" s="22" t="str">
        <f>VLOOKUP($C89, 'County name'!$A$1:$C$207, 3, TRUE)</f>
        <v>Minnesota</v>
      </c>
      <c r="C89" s="7">
        <v>27171</v>
      </c>
      <c r="D89" s="46">
        <f>VLOOKUP($C89, 'County name'!$A$3:$D$101, 4, FALSE)</f>
        <v>9.9942999999999994E-3</v>
      </c>
      <c r="E89" s="35">
        <v>1829.4587019999999</v>
      </c>
      <c r="F89" s="35">
        <v>125.181877</v>
      </c>
      <c r="G89" s="37">
        <v>0.92853336180000001</v>
      </c>
      <c r="H89" s="38">
        <v>323.32340470000003</v>
      </c>
      <c r="I89" s="38">
        <v>98.225900170000003</v>
      </c>
      <c r="J89" s="39">
        <v>0.16032681430000001</v>
      </c>
      <c r="K89" s="40">
        <v>405.46845730000001</v>
      </c>
      <c r="L89" s="38">
        <v>137.06337640000001</v>
      </c>
      <c r="M89" s="41">
        <v>0.16624659</v>
      </c>
    </row>
    <row r="90" spans="1:13" ht="11.65" x14ac:dyDescent="0.35">
      <c r="A90" s="7" t="str">
        <f>VLOOKUP(C90, 'County name'!$A$1:$C$207, 2, TRUE)</f>
        <v>Yellow Medicine</v>
      </c>
      <c r="B90" s="22" t="str">
        <f>VLOOKUP($C90, 'County name'!$A$1:$C$207, 3, TRUE)</f>
        <v>Minnesota</v>
      </c>
      <c r="C90" s="7">
        <v>27173</v>
      </c>
      <c r="D90" s="46">
        <f>VLOOKUP($C90, 'County name'!$A$3:$D$101, 4, FALSE)</f>
        <v>1.8456899999999998E-2</v>
      </c>
      <c r="E90" s="35">
        <v>1887.56287</v>
      </c>
      <c r="F90" s="35">
        <v>170.00873150000001</v>
      </c>
      <c r="G90" s="37">
        <v>0.99811208009999997</v>
      </c>
      <c r="H90" s="38">
        <v>317.4811856</v>
      </c>
      <c r="I90" s="38">
        <v>115.6206861</v>
      </c>
      <c r="J90" s="39">
        <v>0.1626973941</v>
      </c>
      <c r="K90" s="40">
        <v>403.96512230000002</v>
      </c>
      <c r="L90" s="38">
        <v>164.34181459999999</v>
      </c>
      <c r="M90" s="41">
        <v>0.18199720389999999</v>
      </c>
    </row>
    <row r="91" spans="1:13" ht="11.65" x14ac:dyDescent="0.35">
      <c r="A91" s="7"/>
      <c r="C91" s="42"/>
      <c r="D91" s="46"/>
      <c r="E91" s="35"/>
      <c r="F91" s="35"/>
      <c r="G91" s="37"/>
      <c r="H91" s="38"/>
      <c r="I91" s="38"/>
      <c r="J91" s="39"/>
      <c r="K91" s="40"/>
      <c r="L91" s="38"/>
      <c r="M91" s="41"/>
    </row>
    <row r="92" spans="1:13" ht="11.65" x14ac:dyDescent="0.35">
      <c r="A92" s="7"/>
      <c r="C92" s="42"/>
      <c r="D92" s="46"/>
      <c r="E92" s="35"/>
      <c r="F92" s="35"/>
      <c r="G92" s="37"/>
      <c r="H92" s="38"/>
      <c r="I92" s="38"/>
      <c r="J92" s="39"/>
      <c r="K92" s="40"/>
      <c r="L92" s="38"/>
      <c r="M92" s="41"/>
    </row>
    <row r="93" spans="1:13" ht="11.65" x14ac:dyDescent="0.35">
      <c r="A93" s="7"/>
      <c r="C93" s="42"/>
      <c r="D93" s="46"/>
      <c r="E93" s="35"/>
      <c r="F93" s="35"/>
      <c r="G93" s="37"/>
      <c r="H93" s="38"/>
      <c r="I93" s="38"/>
      <c r="J93" s="39"/>
      <c r="K93" s="40"/>
      <c r="L93" s="38"/>
      <c r="M93" s="41"/>
    </row>
    <row r="94" spans="1:13" ht="11.65" x14ac:dyDescent="0.35">
      <c r="A94" s="7"/>
      <c r="C94" s="42"/>
      <c r="D94" s="46"/>
      <c r="E94" s="35"/>
      <c r="F94" s="35"/>
      <c r="G94" s="37"/>
      <c r="H94" s="38"/>
      <c r="I94" s="38"/>
      <c r="J94" s="39"/>
      <c r="K94" s="40"/>
      <c r="L94" s="38"/>
      <c r="M94" s="41"/>
    </row>
    <row r="95" spans="1:13" ht="11.65" x14ac:dyDescent="0.35">
      <c r="A95" s="7"/>
      <c r="C95" s="42"/>
      <c r="D95" s="46"/>
      <c r="E95" s="35"/>
      <c r="F95" s="35"/>
      <c r="G95" s="37"/>
      <c r="H95" s="38"/>
      <c r="I95" s="38"/>
      <c r="J95" s="39"/>
      <c r="K95" s="40"/>
      <c r="L95" s="38"/>
      <c r="M95" s="41"/>
    </row>
    <row r="96" spans="1:13" ht="11.65" x14ac:dyDescent="0.35">
      <c r="A96" s="7"/>
      <c r="C96" s="42"/>
      <c r="D96" s="46"/>
      <c r="E96" s="35"/>
      <c r="F96" s="35"/>
      <c r="G96" s="37"/>
      <c r="H96" s="38"/>
      <c r="I96" s="38"/>
      <c r="J96" s="39"/>
      <c r="K96" s="40"/>
      <c r="L96" s="38"/>
      <c r="M96" s="41"/>
    </row>
    <row r="97" spans="1:13" ht="11.65" x14ac:dyDescent="0.35">
      <c r="A97" s="7"/>
      <c r="C97" s="42"/>
      <c r="D97" s="46"/>
      <c r="E97" s="35"/>
      <c r="F97" s="35"/>
      <c r="G97" s="37"/>
      <c r="H97" s="38"/>
      <c r="I97" s="38"/>
      <c r="J97" s="39"/>
      <c r="K97" s="40"/>
      <c r="L97" s="38"/>
      <c r="M97" s="41"/>
    </row>
    <row r="98" spans="1:13" ht="11.65" x14ac:dyDescent="0.35">
      <c r="A98" s="7"/>
      <c r="C98" s="42"/>
      <c r="D98" s="46"/>
      <c r="E98" s="35"/>
      <c r="F98" s="35"/>
      <c r="G98" s="37"/>
      <c r="H98" s="38"/>
      <c r="I98" s="38"/>
      <c r="J98" s="39"/>
      <c r="K98" s="40"/>
      <c r="L98" s="38"/>
      <c r="M98" s="41"/>
    </row>
    <row r="99" spans="1:13" ht="11.65" x14ac:dyDescent="0.35">
      <c r="A99" s="7"/>
      <c r="C99" s="42"/>
      <c r="D99" s="46"/>
      <c r="E99" s="35"/>
      <c r="F99" s="35"/>
      <c r="G99" s="37"/>
      <c r="H99" s="38"/>
      <c r="I99" s="38"/>
      <c r="J99" s="39"/>
      <c r="K99" s="40"/>
      <c r="L99" s="38"/>
      <c r="M99" s="41"/>
    </row>
    <row r="100" spans="1:13" ht="11.65" x14ac:dyDescent="0.35">
      <c r="A100" s="7"/>
      <c r="C100" s="42"/>
      <c r="D100" s="46"/>
      <c r="E100" s="35"/>
      <c r="F100" s="35"/>
      <c r="G100" s="37"/>
      <c r="H100" s="38"/>
      <c r="I100" s="38"/>
      <c r="J100" s="39"/>
      <c r="K100" s="40"/>
      <c r="L100" s="38"/>
      <c r="M100" s="41"/>
    </row>
    <row r="101" spans="1:13" ht="11.65" x14ac:dyDescent="0.35">
      <c r="A101" s="7"/>
      <c r="C101" s="42"/>
      <c r="D101" s="46"/>
      <c r="E101" s="35"/>
      <c r="F101" s="35"/>
      <c r="G101" s="37"/>
      <c r="H101" s="38"/>
      <c r="I101" s="38"/>
      <c r="J101" s="39"/>
      <c r="K101" s="40"/>
      <c r="L101" s="38"/>
      <c r="M101" s="41"/>
    </row>
    <row r="102" spans="1:13" ht="11.65" x14ac:dyDescent="0.35">
      <c r="A102" s="7"/>
      <c r="C102" s="42"/>
      <c r="D102" s="46"/>
      <c r="E102" s="35"/>
      <c r="F102" s="35"/>
      <c r="G102" s="37"/>
      <c r="H102" s="38"/>
      <c r="I102" s="38"/>
      <c r="J102" s="39"/>
      <c r="K102" s="40"/>
      <c r="L102" s="38"/>
      <c r="M102" s="41"/>
    </row>
    <row r="103" spans="1:13" ht="11.65" x14ac:dyDescent="0.35">
      <c r="A103" s="7"/>
      <c r="C103" s="8"/>
      <c r="D103" s="46"/>
      <c r="E103" s="8"/>
      <c r="F103" s="8"/>
      <c r="G103" s="8"/>
      <c r="H103" s="43"/>
      <c r="K103" s="43"/>
      <c r="M103" s="44"/>
    </row>
    <row r="104" spans="1:13" ht="11.65" x14ac:dyDescent="0.35">
      <c r="A104" s="7"/>
      <c r="C104" s="7"/>
      <c r="D104" s="46"/>
      <c r="E104" s="7"/>
      <c r="F104" s="7"/>
      <c r="G104" s="7"/>
      <c r="H104" s="43"/>
      <c r="K104" s="43"/>
      <c r="M104" s="44"/>
    </row>
    <row r="105" spans="1:13" ht="11.65" x14ac:dyDescent="0.35">
      <c r="A105" s="7"/>
      <c r="C105" s="7"/>
      <c r="D105" s="46"/>
      <c r="E105" s="7"/>
      <c r="F105" s="7"/>
      <c r="G105" s="7"/>
      <c r="H105" s="43"/>
      <c r="K105" s="43"/>
      <c r="M105" s="44"/>
    </row>
    <row r="106" spans="1:13" ht="11.65" x14ac:dyDescent="0.35">
      <c r="A106" s="7"/>
      <c r="C106" s="7"/>
      <c r="D106" s="46"/>
      <c r="E106" s="7"/>
      <c r="F106" s="7"/>
      <c r="G106" s="7"/>
      <c r="H106" s="43"/>
      <c r="K106" s="43"/>
      <c r="M106" s="44"/>
    </row>
    <row r="107" spans="1:13" ht="11.65" x14ac:dyDescent="0.35">
      <c r="A107" s="7"/>
      <c r="C107" s="7"/>
      <c r="D107" s="46"/>
      <c r="E107" s="7"/>
      <c r="F107" s="7"/>
      <c r="G107" s="7"/>
      <c r="H107" s="43"/>
      <c r="K107" s="43"/>
      <c r="M107" s="44"/>
    </row>
    <row r="108" spans="1:13" ht="11.65" x14ac:dyDescent="0.35">
      <c r="A108" s="7"/>
      <c r="C108" s="7"/>
      <c r="D108" s="46"/>
      <c r="E108" s="7"/>
      <c r="F108" s="7"/>
      <c r="G108" s="7"/>
      <c r="H108" s="43"/>
      <c r="K108" s="43"/>
      <c r="M108" s="44"/>
    </row>
    <row r="109" spans="1:13" ht="11.65" x14ac:dyDescent="0.35">
      <c r="A109" s="7"/>
      <c r="C109" s="7"/>
      <c r="D109" s="46"/>
      <c r="E109" s="7"/>
      <c r="F109" s="7"/>
      <c r="G109" s="7"/>
      <c r="H109" s="43"/>
      <c r="K109" s="43"/>
      <c r="M109" s="44"/>
    </row>
    <row r="110" spans="1:13" ht="11.65" x14ac:dyDescent="0.35">
      <c r="A110" s="7"/>
      <c r="C110" s="7"/>
      <c r="D110" s="46"/>
      <c r="E110" s="7"/>
      <c r="F110" s="7"/>
      <c r="G110" s="7"/>
      <c r="H110" s="43"/>
      <c r="K110" s="43"/>
      <c r="M110" s="44"/>
    </row>
    <row r="111" spans="1:13" ht="11.65" x14ac:dyDescent="0.35">
      <c r="A111" s="7"/>
      <c r="C111" s="7"/>
      <c r="D111" s="46"/>
      <c r="E111" s="7"/>
      <c r="F111" s="7"/>
      <c r="G111" s="7"/>
      <c r="H111" s="43"/>
      <c r="K111" s="43"/>
      <c r="M111" s="44"/>
    </row>
    <row r="112" spans="1:13" ht="11.65" x14ac:dyDescent="0.35">
      <c r="A112" s="7"/>
      <c r="C112" s="7"/>
      <c r="D112" s="46"/>
      <c r="E112" s="7"/>
      <c r="F112" s="7"/>
      <c r="G112" s="7"/>
      <c r="H112" s="43"/>
      <c r="K112" s="43"/>
      <c r="M112" s="44"/>
    </row>
    <row r="113" spans="1:13" ht="11.65" x14ac:dyDescent="0.35">
      <c r="A113" s="7"/>
      <c r="C113" s="7"/>
      <c r="D113" s="46"/>
      <c r="E113" s="7"/>
      <c r="F113" s="7"/>
      <c r="G113" s="7"/>
      <c r="H113" s="43"/>
      <c r="K113" s="43"/>
      <c r="M113" s="44"/>
    </row>
    <row r="114" spans="1:13" ht="11.65" x14ac:dyDescent="0.35">
      <c r="A114" s="7"/>
      <c r="C114" s="7"/>
      <c r="D114" s="46"/>
      <c r="E114" s="7"/>
      <c r="F114" s="7"/>
      <c r="G114" s="7"/>
      <c r="H114" s="43"/>
      <c r="K114" s="43"/>
      <c r="M114" s="44"/>
    </row>
    <row r="115" spans="1:13" ht="11.65" x14ac:dyDescent="0.35">
      <c r="A115" s="7"/>
      <c r="C115" s="7"/>
      <c r="D115" s="46"/>
      <c r="E115" s="7"/>
      <c r="F115" s="7"/>
      <c r="G115" s="7"/>
      <c r="H115" s="43"/>
      <c r="K115" s="43"/>
      <c r="M115" s="44"/>
    </row>
    <row r="116" spans="1:13" ht="11.65" x14ac:dyDescent="0.35">
      <c r="A116" s="7"/>
      <c r="C116" s="7"/>
      <c r="D116" s="46"/>
      <c r="E116" s="7"/>
      <c r="F116" s="7"/>
      <c r="G116" s="7"/>
      <c r="H116" s="43"/>
      <c r="K116" s="43"/>
      <c r="M116" s="44"/>
    </row>
    <row r="117" spans="1:13" ht="11.65" x14ac:dyDescent="0.35">
      <c r="A117" s="7"/>
      <c r="C117" s="7"/>
      <c r="D117" s="46"/>
      <c r="E117" s="7"/>
      <c r="F117" s="7"/>
      <c r="G117" s="7"/>
      <c r="H117" s="43"/>
      <c r="K117" s="43"/>
      <c r="M117" s="44"/>
    </row>
    <row r="118" spans="1:13" ht="11.65" x14ac:dyDescent="0.35">
      <c r="A118" s="7"/>
      <c r="C118" s="7"/>
      <c r="D118" s="46"/>
      <c r="E118" s="7"/>
      <c r="F118" s="7"/>
      <c r="G118" s="7"/>
      <c r="H118" s="43"/>
      <c r="K118" s="43"/>
      <c r="M118" s="44"/>
    </row>
    <row r="119" spans="1:13" ht="11.65" x14ac:dyDescent="0.35">
      <c r="A119" s="7"/>
      <c r="C119" s="7"/>
      <c r="D119" s="46"/>
      <c r="E119" s="7"/>
      <c r="F119" s="7"/>
      <c r="G119" s="7"/>
      <c r="H119" s="43"/>
      <c r="K119" s="43"/>
      <c r="M119" s="44"/>
    </row>
    <row r="120" spans="1:13" ht="11.65" x14ac:dyDescent="0.35">
      <c r="A120" s="7"/>
      <c r="C120" s="7"/>
      <c r="D120" s="46"/>
      <c r="E120" s="7"/>
      <c r="F120" s="7"/>
      <c r="G120" s="7"/>
      <c r="H120" s="43"/>
      <c r="K120" s="43"/>
      <c r="M120" s="44"/>
    </row>
    <row r="121" spans="1:13" ht="11.65" x14ac:dyDescent="0.35">
      <c r="A121" s="7"/>
      <c r="C121" s="7"/>
      <c r="D121" s="46"/>
      <c r="E121" s="7"/>
      <c r="F121" s="7"/>
      <c r="G121" s="7"/>
      <c r="H121" s="43"/>
      <c r="K121" s="43"/>
      <c r="M121" s="44"/>
    </row>
    <row r="122" spans="1:13" ht="11.65" x14ac:dyDescent="0.35">
      <c r="A122" s="7"/>
      <c r="C122" s="7"/>
      <c r="D122" s="46"/>
      <c r="E122" s="7"/>
      <c r="F122" s="7"/>
      <c r="G122" s="7"/>
      <c r="H122" s="43"/>
      <c r="K122" s="43"/>
      <c r="M122" s="44"/>
    </row>
    <row r="123" spans="1:13" ht="11.65" x14ac:dyDescent="0.35">
      <c r="A123" s="7"/>
      <c r="C123" s="7"/>
      <c r="D123" s="46"/>
      <c r="E123" s="7"/>
      <c r="F123" s="7"/>
      <c r="G123" s="7"/>
      <c r="H123" s="43"/>
      <c r="K123" s="43"/>
      <c r="M123" s="44"/>
    </row>
    <row r="124" spans="1:13" ht="11.65" x14ac:dyDescent="0.35">
      <c r="A124" s="7"/>
      <c r="C124" s="7"/>
      <c r="D124" s="46"/>
      <c r="E124" s="7"/>
      <c r="F124" s="7"/>
      <c r="G124" s="7"/>
      <c r="H124" s="43"/>
      <c r="K124" s="43"/>
      <c r="M124" s="44"/>
    </row>
    <row r="125" spans="1:13" ht="11.65" x14ac:dyDescent="0.35">
      <c r="A125" s="7"/>
      <c r="C125" s="7"/>
      <c r="D125" s="46"/>
      <c r="E125" s="7"/>
      <c r="F125" s="7"/>
      <c r="G125" s="7"/>
      <c r="H125" s="43"/>
      <c r="K125" s="43"/>
      <c r="M125" s="44"/>
    </row>
    <row r="126" spans="1:13" ht="11.65" x14ac:dyDescent="0.35">
      <c r="A126" s="7"/>
      <c r="C126" s="7"/>
      <c r="D126" s="46"/>
      <c r="E126" s="7"/>
      <c r="F126" s="7"/>
      <c r="G126" s="7"/>
      <c r="H126" s="43"/>
      <c r="K126" s="43"/>
      <c r="M126" s="44"/>
    </row>
    <row r="127" spans="1:13" ht="11.65" x14ac:dyDescent="0.35">
      <c r="A127" s="7"/>
      <c r="C127" s="7"/>
      <c r="D127" s="46"/>
      <c r="E127" s="7"/>
      <c r="F127" s="7"/>
      <c r="G127" s="7"/>
      <c r="H127" s="43"/>
      <c r="K127" s="43"/>
      <c r="M127" s="44"/>
    </row>
    <row r="128" spans="1:13" ht="11.65" x14ac:dyDescent="0.35">
      <c r="A128" s="7"/>
      <c r="C128" s="7"/>
      <c r="D128" s="46"/>
      <c r="E128" s="7"/>
      <c r="F128" s="7"/>
      <c r="G128" s="7"/>
      <c r="H128" s="43"/>
      <c r="K128" s="43"/>
      <c r="M128" s="44"/>
    </row>
    <row r="129" spans="1:13" ht="11.65" x14ac:dyDescent="0.35">
      <c r="A129" s="7"/>
      <c r="C129" s="7"/>
      <c r="D129" s="46"/>
      <c r="E129" s="7"/>
      <c r="F129" s="7"/>
      <c r="G129" s="7"/>
      <c r="H129" s="43"/>
      <c r="K129" s="43"/>
      <c r="M129" s="44"/>
    </row>
    <row r="130" spans="1:13" ht="11.65" x14ac:dyDescent="0.35">
      <c r="A130" s="7"/>
      <c r="C130" s="7"/>
      <c r="D130" s="46"/>
      <c r="E130" s="7"/>
      <c r="F130" s="7"/>
      <c r="G130" s="7"/>
      <c r="H130" s="43"/>
      <c r="K130" s="43"/>
      <c r="M130" s="44"/>
    </row>
    <row r="131" spans="1:13" ht="11.65" x14ac:dyDescent="0.35">
      <c r="A131" s="7"/>
      <c r="C131" s="7"/>
      <c r="D131" s="46"/>
      <c r="E131" s="7"/>
      <c r="F131" s="7"/>
      <c r="G131" s="7"/>
      <c r="H131" s="43"/>
      <c r="K131" s="43"/>
      <c r="M131" s="44"/>
    </row>
    <row r="132" spans="1:13" ht="11.65" x14ac:dyDescent="0.35">
      <c r="A132" s="7"/>
      <c r="C132" s="7"/>
      <c r="D132" s="46"/>
      <c r="E132" s="7"/>
      <c r="F132" s="7"/>
      <c r="G132" s="7"/>
      <c r="H132" s="43"/>
      <c r="K132" s="43"/>
      <c r="M132" s="44"/>
    </row>
    <row r="133" spans="1:13" ht="11.65" x14ac:dyDescent="0.35">
      <c r="A133" s="7"/>
      <c r="C133" s="7"/>
      <c r="D133" s="46"/>
      <c r="E133" s="7"/>
      <c r="F133" s="7"/>
      <c r="G133" s="7"/>
      <c r="H133" s="43"/>
      <c r="K133" s="43"/>
      <c r="M133" s="44"/>
    </row>
    <row r="134" spans="1:13" ht="11.65" x14ac:dyDescent="0.35">
      <c r="A134" s="7"/>
      <c r="C134" s="7"/>
      <c r="D134" s="46"/>
      <c r="E134" s="7"/>
      <c r="F134" s="7"/>
      <c r="G134" s="7"/>
      <c r="H134" s="43"/>
      <c r="K134" s="43"/>
      <c r="M134" s="44"/>
    </row>
    <row r="135" spans="1:13" ht="11.65" x14ac:dyDescent="0.35">
      <c r="A135" s="7"/>
      <c r="C135" s="7"/>
      <c r="D135" s="46"/>
      <c r="E135" s="7"/>
      <c r="F135" s="7"/>
      <c r="G135" s="7"/>
      <c r="H135" s="43"/>
      <c r="K135" s="43"/>
      <c r="M135" s="44"/>
    </row>
    <row r="136" spans="1:13" ht="11.65" x14ac:dyDescent="0.35">
      <c r="A136" s="7"/>
      <c r="C136" s="7"/>
      <c r="D136" s="46"/>
      <c r="E136" s="7"/>
      <c r="F136" s="7"/>
      <c r="G136" s="7"/>
      <c r="H136" s="43"/>
      <c r="K136" s="43"/>
      <c r="M136" s="44"/>
    </row>
    <row r="137" spans="1:13" ht="11.65" x14ac:dyDescent="0.35">
      <c r="A137" s="7"/>
      <c r="C137" s="7"/>
      <c r="D137" s="46"/>
      <c r="E137" s="7"/>
      <c r="F137" s="7"/>
      <c r="G137" s="7"/>
      <c r="H137" s="43"/>
      <c r="K137" s="43"/>
      <c r="M137" s="44"/>
    </row>
    <row r="138" spans="1:13" ht="11.65" x14ac:dyDescent="0.35">
      <c r="A138" s="7"/>
      <c r="C138" s="7"/>
      <c r="D138" s="46"/>
      <c r="E138" s="7"/>
      <c r="F138" s="7"/>
      <c r="G138" s="7"/>
      <c r="H138" s="43"/>
      <c r="K138" s="43"/>
      <c r="M138" s="44"/>
    </row>
    <row r="139" spans="1:13" ht="11.65" x14ac:dyDescent="0.35">
      <c r="A139" s="7"/>
      <c r="C139" s="7"/>
      <c r="D139" s="46"/>
      <c r="E139" s="7"/>
      <c r="F139" s="7"/>
      <c r="G139" s="7"/>
      <c r="H139" s="43"/>
      <c r="K139" s="43"/>
      <c r="M139" s="44"/>
    </row>
    <row r="140" spans="1:13" ht="11.65" x14ac:dyDescent="0.35">
      <c r="A140" s="7"/>
      <c r="C140" s="7"/>
      <c r="D140" s="46"/>
      <c r="E140" s="7"/>
      <c r="F140" s="7"/>
      <c r="G140" s="7"/>
      <c r="H140" s="43"/>
      <c r="K140" s="43"/>
      <c r="M140" s="44"/>
    </row>
    <row r="141" spans="1:13" ht="11.65" x14ac:dyDescent="0.35">
      <c r="A141" s="7"/>
      <c r="C141" s="7"/>
      <c r="D141" s="46"/>
      <c r="E141" s="7"/>
      <c r="F141" s="7"/>
      <c r="G141" s="7"/>
      <c r="H141" s="43"/>
      <c r="K141" s="43"/>
      <c r="M141" s="44"/>
    </row>
    <row r="142" spans="1:13" ht="11.65" x14ac:dyDescent="0.35">
      <c r="A142" s="7"/>
      <c r="C142" s="7"/>
      <c r="D142" s="46"/>
      <c r="E142" s="7"/>
      <c r="F142" s="7"/>
      <c r="G142" s="7"/>
      <c r="H142" s="43"/>
      <c r="K142" s="43"/>
      <c r="M142" s="44"/>
    </row>
    <row r="143" spans="1:13" ht="11.65" x14ac:dyDescent="0.35">
      <c r="A143" s="7"/>
      <c r="C143" s="7"/>
      <c r="D143" s="46"/>
      <c r="E143" s="7"/>
      <c r="F143" s="7"/>
      <c r="G143" s="7"/>
      <c r="H143" s="43"/>
      <c r="K143" s="43"/>
      <c r="M143" s="44"/>
    </row>
    <row r="144" spans="1:13" ht="11.65" x14ac:dyDescent="0.35">
      <c r="A144" s="7"/>
      <c r="C144" s="7"/>
      <c r="D144" s="46"/>
      <c r="E144" s="7"/>
      <c r="F144" s="7"/>
      <c r="G144" s="7"/>
      <c r="H144" s="43"/>
      <c r="K144" s="43"/>
      <c r="M144" s="44"/>
    </row>
    <row r="145" spans="1:13" ht="11.65" x14ac:dyDescent="0.35">
      <c r="A145" s="7"/>
      <c r="C145" s="7"/>
      <c r="D145" s="46"/>
      <c r="E145" s="7"/>
      <c r="F145" s="7"/>
      <c r="G145" s="7"/>
      <c r="H145" s="43"/>
      <c r="K145" s="43"/>
      <c r="M145" s="44"/>
    </row>
    <row r="146" spans="1:13" ht="11.65" x14ac:dyDescent="0.35">
      <c r="A146" s="7"/>
      <c r="C146" s="7"/>
      <c r="D146" s="46"/>
      <c r="E146" s="7"/>
      <c r="F146" s="7"/>
      <c r="G146" s="7"/>
      <c r="H146" s="43"/>
      <c r="K146" s="43"/>
      <c r="M146" s="44"/>
    </row>
    <row r="147" spans="1:13" ht="11.65" x14ac:dyDescent="0.35">
      <c r="A147" s="7"/>
      <c r="C147" s="7"/>
      <c r="D147" s="46"/>
      <c r="E147" s="7"/>
      <c r="F147" s="7"/>
      <c r="G147" s="7"/>
      <c r="H147" s="43"/>
      <c r="K147" s="43"/>
      <c r="M147" s="44"/>
    </row>
    <row r="148" spans="1:13" ht="11.65" x14ac:dyDescent="0.35">
      <c r="A148" s="7"/>
      <c r="C148" s="7"/>
      <c r="D148" s="46"/>
      <c r="E148" s="7"/>
      <c r="F148" s="7"/>
      <c r="G148" s="7"/>
      <c r="H148" s="43"/>
      <c r="K148" s="43"/>
      <c r="M148" s="44"/>
    </row>
    <row r="149" spans="1:13" ht="11.65" x14ac:dyDescent="0.35">
      <c r="A149" s="7"/>
      <c r="C149" s="7"/>
      <c r="D149" s="46"/>
      <c r="E149" s="7"/>
      <c r="F149" s="7"/>
      <c r="G149" s="7"/>
      <c r="H149" s="43"/>
      <c r="K149" s="43"/>
      <c r="M149" s="44"/>
    </row>
    <row r="150" spans="1:13" ht="11.65" x14ac:dyDescent="0.35">
      <c r="A150" s="7"/>
      <c r="C150" s="7"/>
      <c r="D150" s="46"/>
      <c r="E150" s="7"/>
      <c r="F150" s="7"/>
      <c r="G150" s="7"/>
      <c r="H150" s="43"/>
      <c r="K150" s="43"/>
      <c r="M150" s="44"/>
    </row>
    <row r="151" spans="1:13" ht="11.65" x14ac:dyDescent="0.35">
      <c r="A151" s="7"/>
      <c r="C151" s="7"/>
      <c r="D151" s="46"/>
      <c r="E151" s="7"/>
      <c r="F151" s="7"/>
      <c r="G151" s="7"/>
      <c r="H151" s="43"/>
      <c r="K151" s="43"/>
      <c r="M151" s="44"/>
    </row>
    <row r="152" spans="1:13" ht="11.65" x14ac:dyDescent="0.35">
      <c r="A152" s="7"/>
      <c r="C152" s="7"/>
      <c r="D152" s="46"/>
      <c r="E152" s="7"/>
      <c r="F152" s="7"/>
      <c r="G152" s="7"/>
      <c r="H152" s="43"/>
      <c r="K152" s="43"/>
      <c r="M152" s="44"/>
    </row>
    <row r="153" spans="1:13" ht="11.65" x14ac:dyDescent="0.35">
      <c r="A153" s="7"/>
      <c r="C153" s="7"/>
      <c r="D153" s="46"/>
      <c r="E153" s="7"/>
      <c r="F153" s="7"/>
      <c r="G153" s="7"/>
      <c r="H153" s="43"/>
      <c r="K153" s="43"/>
      <c r="M153" s="44"/>
    </row>
    <row r="154" spans="1:13" ht="11.65" x14ac:dyDescent="0.35">
      <c r="A154" s="7"/>
      <c r="C154" s="7"/>
      <c r="D154" s="46"/>
      <c r="E154" s="7"/>
      <c r="F154" s="7"/>
      <c r="G154" s="7"/>
      <c r="H154" s="43"/>
      <c r="K154" s="43"/>
      <c r="M154" s="44"/>
    </row>
    <row r="155" spans="1:13" ht="11.65" x14ac:dyDescent="0.35">
      <c r="A155" s="7"/>
      <c r="C155" s="7"/>
      <c r="D155" s="46"/>
      <c r="E155" s="7"/>
      <c r="F155" s="7"/>
      <c r="G155" s="7"/>
      <c r="H155" s="43"/>
      <c r="K155" s="43"/>
      <c r="M155" s="44"/>
    </row>
    <row r="156" spans="1:13" ht="11.65" x14ac:dyDescent="0.35">
      <c r="A156" s="7"/>
      <c r="C156" s="7"/>
      <c r="D156" s="46"/>
      <c r="E156" s="7"/>
      <c r="F156" s="7"/>
      <c r="G156" s="7"/>
      <c r="H156" s="43"/>
      <c r="K156" s="43"/>
      <c r="M156" s="44"/>
    </row>
    <row r="157" spans="1:13" ht="11.65" x14ac:dyDescent="0.35">
      <c r="A157" s="7"/>
      <c r="C157" s="7"/>
      <c r="D157" s="46"/>
      <c r="E157" s="7"/>
      <c r="F157" s="7"/>
      <c r="G157" s="7"/>
      <c r="H157" s="43"/>
      <c r="K157" s="43"/>
      <c r="M157" s="44"/>
    </row>
    <row r="158" spans="1:13" ht="11.65" x14ac:dyDescent="0.35">
      <c r="A158" s="7"/>
      <c r="C158" s="7"/>
      <c r="D158" s="46"/>
      <c r="E158" s="7"/>
      <c r="F158" s="7"/>
      <c r="G158" s="7"/>
      <c r="H158" s="43"/>
      <c r="K158" s="43"/>
      <c r="M158" s="44"/>
    </row>
    <row r="159" spans="1:13" ht="11.65" x14ac:dyDescent="0.35">
      <c r="A159" s="7"/>
      <c r="C159" s="7"/>
      <c r="D159" s="46"/>
      <c r="E159" s="7"/>
      <c r="F159" s="7"/>
      <c r="G159" s="7"/>
      <c r="H159" s="43"/>
      <c r="K159" s="43"/>
      <c r="M159" s="44"/>
    </row>
    <row r="160" spans="1:13" ht="11.65" x14ac:dyDescent="0.35">
      <c r="A160" s="7"/>
      <c r="C160" s="7"/>
      <c r="D160" s="46"/>
      <c r="E160" s="7"/>
      <c r="F160" s="7"/>
      <c r="G160" s="7"/>
      <c r="H160" s="43"/>
      <c r="K160" s="43"/>
      <c r="M160" s="44"/>
    </row>
    <row r="161" spans="1:13" ht="11.65" x14ac:dyDescent="0.35">
      <c r="A161" s="7"/>
      <c r="C161" s="7"/>
      <c r="D161" s="46"/>
      <c r="E161" s="7"/>
      <c r="F161" s="7"/>
      <c r="G161" s="7"/>
      <c r="H161" s="43"/>
      <c r="K161" s="43"/>
      <c r="M161" s="44"/>
    </row>
    <row r="162" spans="1:13" ht="11.65" x14ac:dyDescent="0.35">
      <c r="A162" s="7"/>
      <c r="C162" s="7"/>
      <c r="D162" s="46"/>
      <c r="E162" s="7"/>
      <c r="F162" s="7"/>
      <c r="G162" s="7"/>
      <c r="H162" s="43"/>
      <c r="K162" s="43"/>
      <c r="M162" s="44"/>
    </row>
    <row r="163" spans="1:13" ht="11.65" x14ac:dyDescent="0.35">
      <c r="A163" s="7"/>
      <c r="C163" s="7"/>
      <c r="D163" s="46"/>
      <c r="E163" s="7"/>
      <c r="F163" s="7"/>
      <c r="G163" s="7"/>
      <c r="H163" s="43"/>
      <c r="K163" s="43"/>
      <c r="M163" s="44"/>
    </row>
    <row r="164" spans="1:13" ht="11.65" x14ac:dyDescent="0.35">
      <c r="A164" s="7"/>
      <c r="C164" s="7"/>
      <c r="D164" s="46"/>
      <c r="E164" s="7"/>
      <c r="F164" s="7"/>
      <c r="G164" s="7"/>
      <c r="H164" s="43"/>
      <c r="K164" s="43"/>
      <c r="M164" s="44"/>
    </row>
    <row r="165" spans="1:13" ht="11.65" x14ac:dyDescent="0.35">
      <c r="A165" s="7"/>
      <c r="C165" s="7"/>
      <c r="D165" s="46"/>
      <c r="E165" s="7"/>
      <c r="F165" s="7"/>
      <c r="G165" s="7"/>
      <c r="H165" s="43"/>
      <c r="K165" s="43"/>
      <c r="M165" s="44"/>
    </row>
    <row r="166" spans="1:13" ht="11.65" x14ac:dyDescent="0.35">
      <c r="A166" s="7"/>
      <c r="C166" s="7"/>
      <c r="D166" s="46"/>
      <c r="E166" s="7"/>
      <c r="F166" s="7"/>
      <c r="G166" s="7"/>
      <c r="H166" s="43"/>
      <c r="K166" s="43"/>
      <c r="M166" s="44"/>
    </row>
    <row r="167" spans="1:13" ht="11.65" x14ac:dyDescent="0.35">
      <c r="A167" s="7"/>
      <c r="C167" s="7"/>
      <c r="D167" s="46"/>
      <c r="E167" s="7"/>
      <c r="F167" s="7"/>
      <c r="G167" s="7"/>
      <c r="H167" s="43"/>
      <c r="K167" s="43"/>
      <c r="M167" s="44"/>
    </row>
    <row r="168" spans="1:13" ht="11.65" x14ac:dyDescent="0.35">
      <c r="A168" s="7"/>
      <c r="C168" s="7"/>
      <c r="D168" s="46"/>
      <c r="E168" s="7"/>
      <c r="F168" s="7"/>
      <c r="G168" s="7"/>
      <c r="H168" s="43"/>
      <c r="K168" s="43"/>
      <c r="M168" s="44"/>
    </row>
    <row r="169" spans="1:13" ht="11.65" x14ac:dyDescent="0.35">
      <c r="A169" s="7"/>
      <c r="C169" s="7"/>
      <c r="D169" s="46"/>
      <c r="E169" s="7"/>
      <c r="F169" s="7"/>
      <c r="G169" s="7"/>
      <c r="H169" s="43"/>
      <c r="K169" s="43"/>
      <c r="M169" s="44"/>
    </row>
    <row r="170" spans="1:13" ht="11.65" x14ac:dyDescent="0.35">
      <c r="A170" s="7"/>
      <c r="C170" s="7"/>
      <c r="D170" s="46"/>
      <c r="E170" s="7"/>
      <c r="F170" s="7"/>
      <c r="G170" s="7"/>
      <c r="H170" s="43"/>
      <c r="K170" s="43"/>
      <c r="M170" s="44"/>
    </row>
    <row r="171" spans="1:13" ht="11.65" x14ac:dyDescent="0.35">
      <c r="A171" s="7"/>
      <c r="C171" s="7"/>
      <c r="D171" s="46"/>
      <c r="E171" s="7"/>
      <c r="F171" s="7"/>
      <c r="G171" s="7"/>
      <c r="H171" s="43"/>
      <c r="K171" s="43"/>
      <c r="M171" s="44"/>
    </row>
    <row r="172" spans="1:13" ht="11.65" x14ac:dyDescent="0.35">
      <c r="A172" s="7"/>
      <c r="C172" s="7"/>
      <c r="D172" s="46"/>
      <c r="E172" s="7"/>
      <c r="F172" s="7"/>
      <c r="G172" s="7"/>
      <c r="H172" s="43"/>
      <c r="K172" s="43"/>
      <c r="M172" s="44"/>
    </row>
    <row r="173" spans="1:13" ht="11.65" x14ac:dyDescent="0.35">
      <c r="A173" s="7"/>
      <c r="C173" s="7"/>
      <c r="D173" s="46"/>
      <c r="E173" s="7"/>
      <c r="F173" s="7"/>
      <c r="G173" s="7"/>
      <c r="H173" s="43"/>
      <c r="K173" s="43"/>
      <c r="M173" s="44"/>
    </row>
    <row r="174" spans="1:13" ht="11.65" x14ac:dyDescent="0.35">
      <c r="A174" s="7"/>
      <c r="C174" s="7"/>
      <c r="D174" s="46"/>
      <c r="E174" s="7"/>
      <c r="F174" s="7"/>
      <c r="G174" s="7"/>
      <c r="H174" s="43"/>
      <c r="K174" s="43"/>
      <c r="M174" s="44"/>
    </row>
    <row r="175" spans="1:13" ht="11.65" x14ac:dyDescent="0.35">
      <c r="A175" s="7"/>
      <c r="C175" s="7"/>
      <c r="D175" s="46"/>
      <c r="E175" s="7"/>
      <c r="F175" s="7"/>
      <c r="G175" s="7"/>
      <c r="H175" s="43"/>
      <c r="K175" s="43"/>
      <c r="M175" s="44"/>
    </row>
    <row r="176" spans="1:13" ht="11.65" x14ac:dyDescent="0.35">
      <c r="A176" s="7"/>
      <c r="C176" s="7"/>
      <c r="D176" s="46"/>
      <c r="E176" s="7"/>
      <c r="F176" s="7"/>
      <c r="G176" s="7"/>
      <c r="H176" s="43"/>
      <c r="K176" s="43"/>
      <c r="M176" s="44"/>
    </row>
    <row r="177" spans="1:13" ht="11.65" x14ac:dyDescent="0.35">
      <c r="A177" s="7"/>
      <c r="C177" s="7"/>
      <c r="D177" s="46"/>
      <c r="E177" s="7"/>
      <c r="F177" s="7"/>
      <c r="G177" s="7"/>
      <c r="H177" s="43"/>
      <c r="K177" s="43"/>
      <c r="M177" s="44"/>
    </row>
    <row r="178" spans="1:13" ht="11.65" x14ac:dyDescent="0.35">
      <c r="A178" s="7"/>
      <c r="C178" s="7"/>
      <c r="D178" s="46"/>
      <c r="E178" s="7"/>
      <c r="F178" s="7"/>
      <c r="G178" s="7"/>
      <c r="H178" s="43"/>
      <c r="K178" s="43"/>
      <c r="M178" s="44"/>
    </row>
    <row r="179" spans="1:13" ht="11.65" x14ac:dyDescent="0.35">
      <c r="A179" s="7"/>
      <c r="C179" s="7"/>
      <c r="D179" s="46"/>
      <c r="E179" s="7"/>
      <c r="F179" s="7"/>
      <c r="G179" s="7"/>
      <c r="H179" s="43"/>
      <c r="K179" s="43"/>
      <c r="M179" s="44"/>
    </row>
    <row r="180" spans="1:13" ht="11.65" x14ac:dyDescent="0.35">
      <c r="A180" s="7"/>
      <c r="C180" s="7"/>
      <c r="D180" s="46"/>
      <c r="E180" s="7"/>
      <c r="F180" s="7"/>
      <c r="G180" s="7"/>
      <c r="H180" s="43"/>
      <c r="K180" s="43"/>
      <c r="M180" s="44"/>
    </row>
    <row r="181" spans="1:13" ht="11.65" x14ac:dyDescent="0.35">
      <c r="A181" s="7"/>
      <c r="C181" s="7"/>
      <c r="D181" s="46"/>
      <c r="E181" s="7"/>
      <c r="F181" s="7"/>
      <c r="G181" s="7"/>
      <c r="H181" s="43"/>
      <c r="K181" s="43"/>
      <c r="M181" s="44"/>
    </row>
    <row r="182" spans="1:13" ht="11.65" x14ac:dyDescent="0.35">
      <c r="A182" s="7"/>
      <c r="C182" s="7"/>
      <c r="D182" s="46"/>
      <c r="E182" s="7"/>
      <c r="F182" s="7"/>
      <c r="G182" s="7"/>
      <c r="H182" s="43"/>
      <c r="K182" s="43"/>
      <c r="M182" s="44"/>
    </row>
    <row r="183" spans="1:13" ht="11.65" x14ac:dyDescent="0.35">
      <c r="A183" s="7"/>
      <c r="C183" s="7"/>
      <c r="D183" s="46"/>
      <c r="E183" s="7"/>
      <c r="F183" s="7"/>
      <c r="G183" s="7"/>
      <c r="H183" s="43"/>
      <c r="K183" s="43"/>
      <c r="M183" s="44"/>
    </row>
    <row r="184" spans="1:13" ht="11.65" x14ac:dyDescent="0.35">
      <c r="A184" s="7"/>
      <c r="C184" s="7"/>
      <c r="D184" s="46"/>
      <c r="E184" s="7"/>
      <c r="F184" s="7"/>
      <c r="G184" s="7"/>
      <c r="H184" s="43"/>
      <c r="K184" s="43"/>
      <c r="M184" s="44"/>
    </row>
    <row r="185" spans="1:13" ht="11.65" x14ac:dyDescent="0.35">
      <c r="A185" s="7"/>
      <c r="C185" s="7"/>
      <c r="D185" s="46"/>
      <c r="E185" s="7"/>
      <c r="F185" s="7"/>
      <c r="G185" s="7"/>
      <c r="H185" s="43"/>
      <c r="K185" s="43"/>
      <c r="M185" s="44"/>
    </row>
    <row r="186" spans="1:13" ht="11.65" x14ac:dyDescent="0.35">
      <c r="A186" s="7"/>
      <c r="C186" s="7"/>
      <c r="D186" s="46"/>
      <c r="E186" s="7"/>
      <c r="F186" s="7"/>
      <c r="G186" s="7"/>
      <c r="H186" s="43"/>
      <c r="K186" s="43"/>
      <c r="M186" s="44"/>
    </row>
    <row r="187" spans="1:13" ht="11.65" x14ac:dyDescent="0.35">
      <c r="A187" s="7"/>
      <c r="C187" s="7"/>
      <c r="D187" s="46"/>
      <c r="E187" s="7"/>
      <c r="F187" s="7"/>
      <c r="G187" s="7"/>
      <c r="H187" s="43"/>
      <c r="K187" s="43"/>
      <c r="M187" s="44"/>
    </row>
    <row r="188" spans="1:13" ht="11.65" x14ac:dyDescent="0.35">
      <c r="A188" s="7"/>
      <c r="C188" s="7"/>
      <c r="D188" s="46"/>
      <c r="E188" s="7"/>
      <c r="F188" s="7"/>
      <c r="G188" s="7"/>
      <c r="H188" s="43"/>
      <c r="K188" s="43"/>
      <c r="M188" s="44"/>
    </row>
    <row r="189" spans="1:13" ht="11.65" x14ac:dyDescent="0.35">
      <c r="A189" s="7"/>
      <c r="C189" s="7"/>
      <c r="D189" s="46"/>
      <c r="E189" s="7"/>
      <c r="F189" s="7"/>
      <c r="G189" s="7"/>
      <c r="H189" s="43"/>
      <c r="K189" s="43"/>
      <c r="M189" s="44"/>
    </row>
    <row r="190" spans="1:13" ht="11.65" x14ac:dyDescent="0.35">
      <c r="A190" s="7"/>
      <c r="C190" s="7"/>
      <c r="D190" s="46"/>
      <c r="E190" s="7"/>
      <c r="F190" s="7"/>
      <c r="G190" s="7"/>
      <c r="H190" s="43"/>
      <c r="K190" s="43"/>
      <c r="M190" s="44"/>
    </row>
    <row r="191" spans="1:13" ht="11.65" x14ac:dyDescent="0.35">
      <c r="A191" s="7"/>
      <c r="C191" s="7"/>
      <c r="D191" s="46"/>
      <c r="E191" s="7"/>
      <c r="F191" s="7"/>
      <c r="G191" s="7"/>
      <c r="H191" s="43"/>
      <c r="K191" s="43"/>
      <c r="M191" s="44"/>
    </row>
    <row r="192" spans="1:13" ht="11.65" x14ac:dyDescent="0.35">
      <c r="A192" s="7"/>
      <c r="C192" s="7"/>
      <c r="D192" s="46"/>
      <c r="E192" s="7"/>
      <c r="F192" s="7"/>
      <c r="G192" s="7"/>
      <c r="H192" s="43"/>
      <c r="K192" s="43"/>
      <c r="M192" s="44"/>
    </row>
    <row r="193" spans="1:13" ht="11.65" x14ac:dyDescent="0.35">
      <c r="A193" s="7"/>
      <c r="C193" s="7"/>
      <c r="D193" s="46"/>
      <c r="E193" s="7"/>
      <c r="F193" s="7"/>
      <c r="G193" s="7"/>
      <c r="H193" s="43"/>
      <c r="K193" s="43"/>
      <c r="M193" s="44"/>
    </row>
    <row r="194" spans="1:13" ht="11.65" x14ac:dyDescent="0.35">
      <c r="A194" s="7"/>
      <c r="C194" s="7"/>
      <c r="D194" s="46"/>
      <c r="E194" s="7"/>
      <c r="F194" s="7"/>
      <c r="G194" s="7"/>
      <c r="H194" s="43"/>
      <c r="K194" s="43"/>
      <c r="M194" s="44"/>
    </row>
    <row r="195" spans="1:13" ht="11.65" x14ac:dyDescent="0.35">
      <c r="A195" s="7"/>
      <c r="C195" s="7"/>
      <c r="D195" s="46"/>
      <c r="E195" s="7"/>
      <c r="F195" s="7"/>
      <c r="G195" s="7"/>
      <c r="H195" s="43"/>
      <c r="K195" s="43"/>
      <c r="M195" s="44"/>
    </row>
    <row r="196" spans="1:13" ht="11.65" x14ac:dyDescent="0.35">
      <c r="A196" s="7"/>
      <c r="C196" s="7"/>
      <c r="D196" s="46"/>
      <c r="E196" s="7"/>
      <c r="F196" s="7"/>
      <c r="G196" s="7"/>
      <c r="H196" s="43"/>
      <c r="K196" s="43"/>
      <c r="M196" s="44"/>
    </row>
    <row r="197" spans="1:13" ht="11.65" x14ac:dyDescent="0.35">
      <c r="A197" s="7"/>
      <c r="C197" s="7"/>
      <c r="D197" s="46"/>
      <c r="E197" s="7"/>
      <c r="F197" s="7"/>
      <c r="G197" s="7"/>
      <c r="H197" s="43"/>
      <c r="K197" s="43"/>
      <c r="M197" s="44"/>
    </row>
    <row r="198" spans="1:13" ht="11.65" x14ac:dyDescent="0.35">
      <c r="A198" s="7"/>
      <c r="C198" s="7"/>
      <c r="D198" s="46"/>
      <c r="E198" s="7"/>
      <c r="F198" s="7"/>
      <c r="G198" s="7"/>
      <c r="H198" s="43"/>
      <c r="K198" s="43"/>
      <c r="M198" s="44"/>
    </row>
    <row r="199" spans="1:13" ht="11.65" x14ac:dyDescent="0.35">
      <c r="A199" s="7"/>
      <c r="C199" s="7"/>
      <c r="D199" s="46"/>
      <c r="E199" s="7"/>
      <c r="F199" s="7"/>
      <c r="G199" s="7"/>
      <c r="H199" s="43"/>
      <c r="K199" s="43"/>
      <c r="M199" s="44"/>
    </row>
    <row r="200" spans="1:13" ht="11.65" x14ac:dyDescent="0.35">
      <c r="A200" s="7"/>
      <c r="C200" s="7"/>
      <c r="D200" s="46"/>
      <c r="E200" s="7"/>
      <c r="F200" s="7"/>
      <c r="G200" s="7"/>
      <c r="H200" s="43"/>
      <c r="K200" s="43"/>
      <c r="M200" s="44"/>
    </row>
    <row r="201" spans="1:13" ht="11.65" x14ac:dyDescent="0.35">
      <c r="A201" s="7"/>
      <c r="C201" s="7"/>
      <c r="D201" s="46"/>
      <c r="E201" s="7"/>
      <c r="F201" s="7"/>
      <c r="G201" s="7"/>
      <c r="H201" s="43"/>
      <c r="K201" s="43"/>
      <c r="M201" s="44"/>
    </row>
    <row r="202" spans="1:13" ht="11.65" x14ac:dyDescent="0.35">
      <c r="A202" s="7"/>
      <c r="C202" s="7"/>
      <c r="D202" s="46"/>
      <c r="E202" s="7"/>
      <c r="F202" s="7"/>
      <c r="G202" s="7"/>
      <c r="H202" s="43"/>
      <c r="K202" s="43"/>
      <c r="M202" s="44"/>
    </row>
    <row r="203" spans="1:13" ht="11.65" x14ac:dyDescent="0.35">
      <c r="A203" s="7"/>
      <c r="C203" s="7"/>
      <c r="D203" s="46"/>
      <c r="E203" s="7"/>
      <c r="F203" s="7"/>
      <c r="G203" s="7"/>
      <c r="H203" s="43"/>
      <c r="K203" s="43"/>
      <c r="M203" s="44"/>
    </row>
    <row r="204" spans="1:13" ht="11.65" x14ac:dyDescent="0.35">
      <c r="A204" s="7"/>
      <c r="C204" s="7"/>
      <c r="D204" s="46"/>
      <c r="E204" s="7"/>
      <c r="F204" s="7"/>
      <c r="G204" s="7"/>
      <c r="H204" s="43"/>
      <c r="K204" s="43"/>
      <c r="M204" s="44"/>
    </row>
    <row r="205" spans="1:13" ht="11.65" x14ac:dyDescent="0.35">
      <c r="A205" s="7"/>
      <c r="C205" s="7"/>
      <c r="D205" s="46"/>
      <c r="E205" s="7"/>
      <c r="F205" s="7"/>
      <c r="G205" s="7"/>
      <c r="H205" s="43"/>
      <c r="K205" s="43"/>
      <c r="M205" s="44"/>
    </row>
    <row r="206" spans="1:13" ht="11.65" x14ac:dyDescent="0.35">
      <c r="A206" s="7"/>
      <c r="C206" s="7"/>
      <c r="D206" s="46"/>
      <c r="E206" s="7"/>
      <c r="F206" s="7"/>
      <c r="G206" s="7"/>
      <c r="H206" s="43"/>
      <c r="K206" s="43"/>
      <c r="M206" s="44"/>
    </row>
    <row r="207" spans="1:13" ht="11.65" x14ac:dyDescent="0.35">
      <c r="A207" s="7"/>
      <c r="C207" s="7"/>
      <c r="D207" s="46"/>
      <c r="E207" s="7"/>
      <c r="F207" s="7"/>
      <c r="G207" s="7"/>
      <c r="H207" s="43"/>
      <c r="K207" s="43"/>
      <c r="M207" s="44"/>
    </row>
    <row r="208" spans="1:13" ht="11.65" x14ac:dyDescent="0.35">
      <c r="A208" s="7"/>
      <c r="C208" s="7"/>
      <c r="D208" s="46"/>
      <c r="E208" s="7"/>
      <c r="F208" s="7"/>
      <c r="G208" s="7"/>
      <c r="H208" s="43"/>
      <c r="K208" s="43"/>
      <c r="M208" s="44"/>
    </row>
    <row r="209" spans="3:13" ht="11.65" x14ac:dyDescent="0.35">
      <c r="C209" s="7"/>
      <c r="D209" s="46"/>
      <c r="E209" s="7"/>
      <c r="F209" s="7"/>
      <c r="G209" s="7"/>
      <c r="H209" s="43"/>
      <c r="K209" s="43"/>
      <c r="M209" s="44"/>
    </row>
    <row r="210" spans="3:13" ht="11.65" x14ac:dyDescent="0.35">
      <c r="D210" s="46"/>
      <c r="H210" s="43"/>
      <c r="K210" s="43"/>
      <c r="M210" s="44"/>
    </row>
    <row r="211" spans="3:13" ht="11.65" x14ac:dyDescent="0.35">
      <c r="D211" s="46"/>
      <c r="H211" s="43"/>
      <c r="K211" s="43"/>
      <c r="M211" s="44"/>
    </row>
    <row r="212" spans="3:13" ht="11.65" x14ac:dyDescent="0.35">
      <c r="D212" s="46"/>
      <c r="H212" s="43"/>
      <c r="K212" s="43"/>
      <c r="M212" s="44"/>
    </row>
    <row r="213" spans="3:13" ht="11.65" x14ac:dyDescent="0.35">
      <c r="D213" s="46"/>
      <c r="H213" s="43"/>
      <c r="K213" s="43"/>
      <c r="M213" s="44"/>
    </row>
    <row r="214" spans="3:13" ht="11.65" x14ac:dyDescent="0.35">
      <c r="D214" s="46"/>
      <c r="H214" s="43"/>
      <c r="K214" s="43"/>
      <c r="M214" s="44"/>
    </row>
    <row r="215" spans="3:13" ht="11.65" x14ac:dyDescent="0.35">
      <c r="D215" s="46"/>
      <c r="H215" s="43"/>
      <c r="K215" s="43"/>
      <c r="M215" s="44"/>
    </row>
    <row r="216" spans="3:13" ht="11.65" x14ac:dyDescent="0.35">
      <c r="D216" s="46"/>
      <c r="H216" s="43"/>
      <c r="K216" s="43"/>
      <c r="M216" s="44"/>
    </row>
    <row r="217" spans="3:13" ht="11.65" x14ac:dyDescent="0.35">
      <c r="D217" s="46"/>
      <c r="H217" s="43"/>
      <c r="K217" s="43"/>
      <c r="M217" s="44"/>
    </row>
    <row r="218" spans="3:13" ht="11.65" x14ac:dyDescent="0.35">
      <c r="D218" s="46"/>
      <c r="H218" s="43"/>
      <c r="K218" s="43"/>
      <c r="M218" s="44"/>
    </row>
    <row r="219" spans="3:13" ht="11.65" x14ac:dyDescent="0.35">
      <c r="D219" s="46"/>
      <c r="H219" s="43"/>
      <c r="K219" s="43"/>
      <c r="M219" s="44"/>
    </row>
    <row r="220" spans="3:13" ht="11.65" x14ac:dyDescent="0.35">
      <c r="D220" s="46"/>
      <c r="H220" s="43"/>
      <c r="K220" s="43"/>
      <c r="M220" s="44"/>
    </row>
    <row r="221" spans="3:13" ht="11.65" x14ac:dyDescent="0.35">
      <c r="D221" s="46"/>
      <c r="H221" s="43"/>
      <c r="K221" s="43"/>
      <c r="M221" s="44"/>
    </row>
    <row r="222" spans="3:13" ht="11.65" x14ac:dyDescent="0.35">
      <c r="D222" s="46"/>
      <c r="H222" s="43"/>
      <c r="K222" s="43"/>
      <c r="M222" s="44"/>
    </row>
    <row r="223" spans="3:13" ht="11.65" x14ac:dyDescent="0.35">
      <c r="D223" s="46"/>
      <c r="H223" s="43"/>
      <c r="K223" s="43"/>
      <c r="M223" s="44"/>
    </row>
    <row r="224" spans="3:13" ht="11.65" x14ac:dyDescent="0.35">
      <c r="D224" s="46"/>
      <c r="H224" s="43"/>
      <c r="K224" s="43"/>
      <c r="M224" s="44"/>
    </row>
    <row r="225" spans="4:13" ht="11.65" x14ac:dyDescent="0.35">
      <c r="D225" s="46"/>
      <c r="H225" s="43"/>
      <c r="K225" s="43"/>
      <c r="M225" s="44"/>
    </row>
    <row r="226" spans="4:13" ht="11.65" x14ac:dyDescent="0.35">
      <c r="D226" s="46"/>
      <c r="H226" s="43"/>
      <c r="K226" s="43"/>
      <c r="M226" s="44"/>
    </row>
    <row r="227" spans="4:13" ht="11.65" x14ac:dyDescent="0.35">
      <c r="D227" s="46"/>
      <c r="H227" s="43"/>
      <c r="K227" s="43"/>
      <c r="M227" s="44"/>
    </row>
    <row r="228" spans="4:13" ht="11.65" x14ac:dyDescent="0.35">
      <c r="D228" s="46"/>
      <c r="H228" s="43"/>
      <c r="K228" s="43"/>
      <c r="M228" s="44"/>
    </row>
    <row r="229" spans="4:13" ht="11.65" x14ac:dyDescent="0.35">
      <c r="D229" s="46"/>
      <c r="H229" s="43"/>
      <c r="K229" s="43"/>
      <c r="M229" s="44"/>
    </row>
    <row r="230" spans="4:13" ht="11.65" x14ac:dyDescent="0.35">
      <c r="D230" s="46"/>
      <c r="H230" s="43"/>
      <c r="K230" s="43"/>
      <c r="M230" s="44"/>
    </row>
    <row r="231" spans="4:13" ht="11.65" x14ac:dyDescent="0.35">
      <c r="D231" s="46"/>
      <c r="H231" s="43"/>
      <c r="K231" s="43"/>
      <c r="M231" s="44"/>
    </row>
    <row r="232" spans="4:13" ht="11.65" x14ac:dyDescent="0.35">
      <c r="D232" s="46"/>
      <c r="H232" s="43"/>
      <c r="K232" s="43"/>
      <c r="M232" s="44"/>
    </row>
    <row r="233" spans="4:13" ht="11.65" x14ac:dyDescent="0.35">
      <c r="D233" s="46"/>
      <c r="H233" s="43"/>
      <c r="K233" s="43"/>
      <c r="M233" s="44"/>
    </row>
    <row r="234" spans="4:13" ht="11.65" x14ac:dyDescent="0.35">
      <c r="D234" s="46"/>
      <c r="H234" s="43"/>
      <c r="K234" s="43"/>
      <c r="M234" s="44"/>
    </row>
    <row r="235" spans="4:13" ht="11.65" x14ac:dyDescent="0.35">
      <c r="D235" s="46"/>
      <c r="H235" s="43"/>
      <c r="K235" s="43"/>
      <c r="M235" s="44"/>
    </row>
    <row r="236" spans="4:13" ht="11.65" x14ac:dyDescent="0.35">
      <c r="D236" s="46"/>
      <c r="H236" s="43"/>
      <c r="K236" s="43"/>
      <c r="M236" s="44"/>
    </row>
    <row r="237" spans="4:13" ht="11.65" x14ac:dyDescent="0.35">
      <c r="D237" s="46"/>
      <c r="H237" s="43"/>
      <c r="K237" s="43"/>
      <c r="M237" s="44"/>
    </row>
    <row r="238" spans="4:13" ht="11.65" x14ac:dyDescent="0.35">
      <c r="D238" s="46"/>
      <c r="H238" s="43"/>
      <c r="K238" s="43"/>
      <c r="M238" s="44"/>
    </row>
    <row r="239" spans="4:13" ht="11.65" x14ac:dyDescent="0.35">
      <c r="D239" s="46"/>
      <c r="H239" s="43"/>
      <c r="K239" s="43"/>
      <c r="M239" s="44"/>
    </row>
    <row r="240" spans="4:13" ht="11.65" x14ac:dyDescent="0.35">
      <c r="D240" s="46"/>
      <c r="H240" s="43"/>
      <c r="K240" s="43"/>
      <c r="M240" s="44"/>
    </row>
    <row r="241" spans="4:13" ht="11.65" x14ac:dyDescent="0.35">
      <c r="D241" s="46"/>
      <c r="H241" s="43"/>
      <c r="K241" s="43"/>
      <c r="M241" s="44"/>
    </row>
    <row r="242" spans="4:13" ht="11.65" x14ac:dyDescent="0.35">
      <c r="D242" s="46"/>
      <c r="H242" s="43"/>
      <c r="K242" s="43"/>
      <c r="M242" s="44"/>
    </row>
    <row r="243" spans="4:13" ht="11.65" x14ac:dyDescent="0.35">
      <c r="D243" s="46"/>
      <c r="H243" s="43"/>
      <c r="K243" s="43"/>
      <c r="M243" s="44"/>
    </row>
    <row r="244" spans="4:13" ht="11.65" x14ac:dyDescent="0.35">
      <c r="D244" s="46"/>
      <c r="H244" s="43"/>
      <c r="K244" s="43"/>
      <c r="M244" s="44"/>
    </row>
    <row r="245" spans="4:13" ht="11.65" x14ac:dyDescent="0.35">
      <c r="D245" s="46"/>
      <c r="H245" s="43"/>
      <c r="K245" s="43"/>
      <c r="M245" s="44"/>
    </row>
    <row r="246" spans="4:13" ht="11.65" x14ac:dyDescent="0.35">
      <c r="D246" s="46"/>
      <c r="H246" s="43"/>
      <c r="K246" s="43"/>
      <c r="M246" s="44"/>
    </row>
    <row r="247" spans="4:13" ht="11.65" x14ac:dyDescent="0.35">
      <c r="D247" s="46"/>
      <c r="H247" s="43"/>
      <c r="K247" s="43"/>
      <c r="M247" s="44"/>
    </row>
    <row r="248" spans="4:13" ht="11.65" x14ac:dyDescent="0.35">
      <c r="D248" s="46"/>
      <c r="H248" s="43"/>
      <c r="K248" s="43"/>
      <c r="M248" s="44"/>
    </row>
    <row r="249" spans="4:13" ht="11.65" x14ac:dyDescent="0.35">
      <c r="D249" s="46"/>
      <c r="H249" s="43"/>
      <c r="K249" s="43"/>
      <c r="M249" s="44"/>
    </row>
    <row r="250" spans="4:13" ht="11.65" x14ac:dyDescent="0.35">
      <c r="D250" s="46"/>
      <c r="H250" s="43"/>
      <c r="K250" s="43"/>
      <c r="M250" s="44"/>
    </row>
    <row r="251" spans="4:13" ht="11.65" x14ac:dyDescent="0.35">
      <c r="D251" s="46"/>
      <c r="H251" s="43"/>
      <c r="K251" s="43"/>
      <c r="M251" s="44"/>
    </row>
    <row r="252" spans="4:13" ht="11.65" x14ac:dyDescent="0.35">
      <c r="D252" s="46"/>
      <c r="H252" s="43"/>
      <c r="K252" s="43"/>
      <c r="M252" s="44"/>
    </row>
    <row r="253" spans="4:13" ht="11.65" x14ac:dyDescent="0.35">
      <c r="D253" s="46"/>
      <c r="H253" s="43"/>
      <c r="K253" s="43"/>
      <c r="M253" s="44"/>
    </row>
    <row r="254" spans="4:13" ht="11.65" x14ac:dyDescent="0.35">
      <c r="D254" s="46"/>
      <c r="H254" s="43"/>
      <c r="K254" s="43"/>
      <c r="M254" s="44"/>
    </row>
    <row r="255" spans="4:13" ht="11.65" x14ac:dyDescent="0.35">
      <c r="D255" s="46"/>
      <c r="H255" s="43"/>
      <c r="K255" s="43"/>
      <c r="M255" s="44"/>
    </row>
    <row r="256" spans="4:13" ht="11.65" x14ac:dyDescent="0.35">
      <c r="D256" s="46"/>
      <c r="H256" s="43"/>
      <c r="K256" s="43"/>
      <c r="M256" s="44"/>
    </row>
    <row r="257" spans="4:13" ht="11.65" x14ac:dyDescent="0.35">
      <c r="D257" s="46"/>
      <c r="H257" s="43"/>
      <c r="K257" s="43"/>
      <c r="M257" s="44"/>
    </row>
    <row r="258" spans="4:13" ht="11.65" x14ac:dyDescent="0.35">
      <c r="D258" s="46"/>
      <c r="H258" s="43"/>
      <c r="K258" s="43"/>
      <c r="M258" s="44"/>
    </row>
    <row r="259" spans="4:13" ht="11.65" x14ac:dyDescent="0.35">
      <c r="D259" s="46"/>
      <c r="H259" s="43"/>
      <c r="K259" s="43"/>
      <c r="M259" s="44"/>
    </row>
    <row r="260" spans="4:13" ht="11.65" x14ac:dyDescent="0.35">
      <c r="D260" s="46"/>
      <c r="H260" s="43"/>
      <c r="K260" s="43"/>
      <c r="M260" s="44"/>
    </row>
    <row r="261" spans="4:13" ht="11.65" x14ac:dyDescent="0.35">
      <c r="D261" s="46"/>
      <c r="H261" s="43"/>
      <c r="K261" s="43"/>
      <c r="M261" s="44"/>
    </row>
    <row r="262" spans="4:13" ht="11.65" x14ac:dyDescent="0.35">
      <c r="D262" s="46"/>
      <c r="H262" s="43"/>
      <c r="K262" s="43"/>
      <c r="M262" s="44"/>
    </row>
    <row r="263" spans="4:13" ht="11.65" x14ac:dyDescent="0.35">
      <c r="D263" s="46"/>
      <c r="H263" s="43"/>
      <c r="K263" s="43"/>
      <c r="M263" s="44"/>
    </row>
    <row r="264" spans="4:13" ht="11.65" x14ac:dyDescent="0.35">
      <c r="D264" s="46"/>
      <c r="H264" s="43"/>
      <c r="K264" s="43"/>
      <c r="M264" s="44"/>
    </row>
    <row r="265" spans="4:13" ht="11.65" x14ac:dyDescent="0.35">
      <c r="D265" s="46"/>
      <c r="H265" s="43"/>
      <c r="K265" s="43"/>
      <c r="M265" s="44"/>
    </row>
    <row r="266" spans="4:13" ht="11.65" x14ac:dyDescent="0.35">
      <c r="D266" s="46"/>
      <c r="H266" s="43"/>
      <c r="K266" s="43"/>
      <c r="M266" s="44"/>
    </row>
    <row r="267" spans="4:13" ht="11.65" x14ac:dyDescent="0.35">
      <c r="D267" s="46"/>
      <c r="H267" s="43"/>
      <c r="K267" s="43"/>
      <c r="M267" s="44"/>
    </row>
    <row r="268" spans="4:13" ht="11.65" x14ac:dyDescent="0.35">
      <c r="D268" s="46"/>
      <c r="H268" s="43"/>
      <c r="K268" s="43"/>
      <c r="M268" s="44"/>
    </row>
    <row r="269" spans="4:13" ht="11.65" x14ac:dyDescent="0.35">
      <c r="D269" s="46"/>
      <c r="H269" s="43"/>
      <c r="K269" s="43"/>
      <c r="M269" s="44"/>
    </row>
    <row r="270" spans="4:13" ht="11.65" x14ac:dyDescent="0.35">
      <c r="D270" s="46"/>
      <c r="H270" s="43"/>
      <c r="K270" s="43"/>
      <c r="M270" s="44"/>
    </row>
    <row r="271" spans="4:13" ht="11.65" x14ac:dyDescent="0.35">
      <c r="D271" s="46"/>
      <c r="H271" s="43"/>
      <c r="K271" s="43"/>
      <c r="M271" s="44"/>
    </row>
    <row r="272" spans="4:13" ht="11.65" x14ac:dyDescent="0.35">
      <c r="D272" s="46"/>
      <c r="H272" s="43"/>
      <c r="K272" s="43"/>
      <c r="M272" s="44"/>
    </row>
    <row r="273" spans="4:13" ht="11.65" x14ac:dyDescent="0.35">
      <c r="D273" s="46"/>
      <c r="H273" s="43"/>
      <c r="K273" s="43"/>
      <c r="M273" s="44"/>
    </row>
    <row r="274" spans="4:13" ht="11.65" x14ac:dyDescent="0.35">
      <c r="D274" s="46"/>
      <c r="H274" s="43"/>
      <c r="K274" s="43"/>
      <c r="M274" s="44"/>
    </row>
    <row r="275" spans="4:13" ht="11.65" x14ac:dyDescent="0.35">
      <c r="D275" s="46"/>
      <c r="H275" s="43"/>
      <c r="K275" s="43"/>
      <c r="M275" s="44"/>
    </row>
    <row r="276" spans="4:13" ht="11.65" x14ac:dyDescent="0.35">
      <c r="D276" s="46"/>
      <c r="H276" s="43"/>
      <c r="K276" s="43"/>
      <c r="M276" s="44"/>
    </row>
    <row r="277" spans="4:13" ht="11.65" x14ac:dyDescent="0.35">
      <c r="D277" s="46"/>
      <c r="H277" s="43"/>
      <c r="K277" s="43"/>
      <c r="M277" s="44"/>
    </row>
    <row r="278" spans="4:13" ht="11.65" x14ac:dyDescent="0.35">
      <c r="D278" s="46"/>
      <c r="H278" s="43"/>
      <c r="K278" s="43"/>
      <c r="M278" s="44"/>
    </row>
    <row r="279" spans="4:13" ht="11.65" x14ac:dyDescent="0.35">
      <c r="D279" s="46"/>
      <c r="H279" s="43"/>
      <c r="K279" s="43"/>
      <c r="M279" s="44"/>
    </row>
    <row r="280" spans="4:13" ht="11.65" x14ac:dyDescent="0.35">
      <c r="D280" s="46"/>
      <c r="H280" s="43"/>
      <c r="K280" s="43"/>
      <c r="M280" s="44"/>
    </row>
    <row r="281" spans="4:13" ht="11.65" x14ac:dyDescent="0.35">
      <c r="D281" s="46"/>
      <c r="H281" s="43"/>
      <c r="K281" s="43"/>
      <c r="M281" s="44"/>
    </row>
    <row r="282" spans="4:13" ht="11.65" x14ac:dyDescent="0.35">
      <c r="D282" s="46"/>
      <c r="H282" s="43"/>
      <c r="K282" s="43"/>
      <c r="M282" s="44"/>
    </row>
    <row r="283" spans="4:13" ht="11.65" x14ac:dyDescent="0.35">
      <c r="D283" s="46"/>
      <c r="H283" s="43"/>
      <c r="K283" s="43"/>
      <c r="M283" s="44"/>
    </row>
    <row r="284" spans="4:13" ht="11.65" x14ac:dyDescent="0.35">
      <c r="D284" s="46"/>
      <c r="H284" s="43"/>
      <c r="K284" s="43"/>
      <c r="M284" s="44"/>
    </row>
    <row r="285" spans="4:13" ht="11.65" x14ac:dyDescent="0.35">
      <c r="D285" s="46"/>
      <c r="H285" s="43"/>
      <c r="K285" s="43"/>
      <c r="M285" s="44"/>
    </row>
    <row r="286" spans="4:13" ht="11.65" x14ac:dyDescent="0.35">
      <c r="D286" s="46"/>
      <c r="H286" s="43"/>
      <c r="K286" s="43"/>
      <c r="M286" s="44"/>
    </row>
    <row r="287" spans="4:13" ht="11.65" x14ac:dyDescent="0.35">
      <c r="D287" s="46"/>
      <c r="H287" s="43"/>
      <c r="K287" s="43"/>
      <c r="M287" s="44"/>
    </row>
    <row r="288" spans="4:13" ht="11.65" x14ac:dyDescent="0.35">
      <c r="D288" s="46"/>
      <c r="H288" s="43"/>
      <c r="K288" s="43"/>
      <c r="M288" s="44"/>
    </row>
    <row r="289" spans="4:13" ht="11.65" x14ac:dyDescent="0.35">
      <c r="D289" s="46"/>
      <c r="H289" s="43"/>
      <c r="K289" s="43"/>
      <c r="M289" s="44"/>
    </row>
    <row r="290" spans="4:13" ht="11.65" x14ac:dyDescent="0.35">
      <c r="D290" s="46"/>
      <c r="H290" s="43"/>
      <c r="K290" s="43"/>
      <c r="M290" s="44"/>
    </row>
    <row r="291" spans="4:13" ht="11.65" x14ac:dyDescent="0.35">
      <c r="D291" s="46"/>
      <c r="H291" s="43"/>
      <c r="K291" s="43"/>
      <c r="M291" s="44"/>
    </row>
    <row r="292" spans="4:13" ht="11.65" x14ac:dyDescent="0.35">
      <c r="D292" s="46"/>
      <c r="H292" s="43"/>
      <c r="K292" s="43"/>
      <c r="M292" s="44"/>
    </row>
    <row r="293" spans="4:13" ht="11.65" x14ac:dyDescent="0.35">
      <c r="D293" s="46"/>
      <c r="H293" s="43"/>
      <c r="K293" s="43"/>
      <c r="M293" s="44"/>
    </row>
    <row r="294" spans="4:13" ht="11.65" x14ac:dyDescent="0.35">
      <c r="D294" s="46"/>
      <c r="H294" s="43"/>
      <c r="K294" s="43"/>
      <c r="M294" s="44"/>
    </row>
    <row r="295" spans="4:13" ht="11.65" x14ac:dyDescent="0.35">
      <c r="D295" s="46"/>
      <c r="H295" s="43"/>
      <c r="K295" s="43"/>
      <c r="M295" s="44"/>
    </row>
    <row r="296" spans="4:13" ht="11.65" x14ac:dyDescent="0.35">
      <c r="D296" s="46"/>
      <c r="H296" s="43"/>
      <c r="K296" s="43"/>
      <c r="M296" s="44"/>
    </row>
    <row r="297" spans="4:13" ht="11.65" x14ac:dyDescent="0.35">
      <c r="D297" s="46"/>
      <c r="H297" s="43"/>
      <c r="K297" s="43"/>
      <c r="M297" s="44"/>
    </row>
    <row r="298" spans="4:13" ht="11.65" x14ac:dyDescent="0.35">
      <c r="D298" s="46"/>
      <c r="H298" s="43"/>
      <c r="K298" s="43"/>
      <c r="M298" s="44"/>
    </row>
    <row r="299" spans="4:13" ht="11.65" x14ac:dyDescent="0.35">
      <c r="D299" s="46"/>
      <c r="H299" s="43"/>
      <c r="K299" s="43"/>
      <c r="M299" s="44"/>
    </row>
    <row r="300" spans="4:13" ht="11.65" x14ac:dyDescent="0.35">
      <c r="D300" s="46"/>
      <c r="H300" s="43"/>
      <c r="K300" s="43"/>
      <c r="M300" s="44"/>
    </row>
    <row r="301" spans="4:13" ht="11.65" x14ac:dyDescent="0.35">
      <c r="D301" s="46"/>
      <c r="H301" s="43"/>
      <c r="K301" s="43"/>
      <c r="M301" s="44"/>
    </row>
    <row r="302" spans="4:13" ht="11.65" x14ac:dyDescent="0.35">
      <c r="D302" s="46"/>
      <c r="H302" s="43"/>
      <c r="K302" s="43"/>
      <c r="M302" s="44"/>
    </row>
    <row r="303" spans="4:13" ht="11.65" x14ac:dyDescent="0.35">
      <c r="D303" s="46"/>
      <c r="H303" s="43"/>
      <c r="K303" s="43"/>
      <c r="M303" s="44"/>
    </row>
    <row r="304" spans="4:13" ht="11.65" x14ac:dyDescent="0.35">
      <c r="D304" s="46"/>
      <c r="H304" s="43"/>
      <c r="K304" s="43"/>
      <c r="M304" s="44"/>
    </row>
    <row r="305" spans="4:13" ht="11.65" x14ac:dyDescent="0.35">
      <c r="D305" s="46"/>
      <c r="H305" s="43"/>
      <c r="K305" s="43"/>
      <c r="M305" s="44"/>
    </row>
    <row r="306" spans="4:13" ht="11.65" x14ac:dyDescent="0.35">
      <c r="D306" s="46"/>
      <c r="H306" s="43"/>
      <c r="K306" s="43"/>
      <c r="M306" s="44"/>
    </row>
    <row r="307" spans="4:13" ht="11.65" x14ac:dyDescent="0.35">
      <c r="D307" s="46"/>
      <c r="H307" s="43"/>
      <c r="K307" s="43"/>
      <c r="M307" s="44"/>
    </row>
    <row r="308" spans="4:13" ht="11.65" x14ac:dyDescent="0.35">
      <c r="D308" s="46"/>
      <c r="H308" s="43"/>
      <c r="K308" s="43"/>
      <c r="M308" s="44"/>
    </row>
    <row r="309" spans="4:13" ht="11.65" x14ac:dyDescent="0.35">
      <c r="D309" s="46"/>
      <c r="H309" s="43"/>
      <c r="K309" s="43"/>
      <c r="M309" s="44"/>
    </row>
    <row r="310" spans="4:13" ht="11.65" x14ac:dyDescent="0.35">
      <c r="D310" s="46"/>
      <c r="H310" s="43"/>
      <c r="K310" s="43"/>
      <c r="M310" s="44"/>
    </row>
    <row r="311" spans="4:13" ht="11.65" x14ac:dyDescent="0.35">
      <c r="D311" s="46"/>
      <c r="H311" s="43"/>
      <c r="K311" s="43"/>
      <c r="M311" s="44"/>
    </row>
    <row r="312" spans="4:13" ht="11.65" x14ac:dyDescent="0.35">
      <c r="D312" s="46"/>
      <c r="H312" s="43"/>
      <c r="K312" s="43"/>
      <c r="M312" s="44"/>
    </row>
    <row r="313" spans="4:13" ht="11.65" x14ac:dyDescent="0.35">
      <c r="D313" s="46"/>
      <c r="H313" s="43"/>
      <c r="K313" s="43"/>
      <c r="M313" s="44"/>
    </row>
    <row r="314" spans="4:13" ht="11.65" x14ac:dyDescent="0.35">
      <c r="D314" s="46"/>
      <c r="H314" s="43"/>
      <c r="K314" s="43"/>
      <c r="M314" s="44"/>
    </row>
    <row r="315" spans="4:13" ht="11.65" x14ac:dyDescent="0.35">
      <c r="D315" s="46"/>
      <c r="H315" s="43"/>
      <c r="K315" s="43"/>
      <c r="M315" s="44"/>
    </row>
    <row r="316" spans="4:13" ht="11.65" x14ac:dyDescent="0.35">
      <c r="D316" s="46"/>
      <c r="H316" s="43"/>
      <c r="K316" s="43"/>
      <c r="M316" s="44"/>
    </row>
    <row r="317" spans="4:13" ht="11.65" x14ac:dyDescent="0.35">
      <c r="D317" s="46"/>
      <c r="H317" s="43"/>
      <c r="K317" s="43"/>
      <c r="M317" s="44"/>
    </row>
    <row r="318" spans="4:13" ht="11.65" x14ac:dyDescent="0.35">
      <c r="D318" s="46"/>
      <c r="H318" s="43"/>
      <c r="K318" s="43"/>
      <c r="M318" s="44"/>
    </row>
    <row r="319" spans="4:13" ht="11.65" x14ac:dyDescent="0.35">
      <c r="D319" s="46"/>
      <c r="H319" s="43"/>
      <c r="K319" s="43"/>
      <c r="M319" s="44"/>
    </row>
    <row r="320" spans="4:13" ht="11.65" x14ac:dyDescent="0.35">
      <c r="D320" s="46"/>
      <c r="H320" s="43"/>
      <c r="K320" s="43"/>
      <c r="M320" s="44"/>
    </row>
    <row r="321" spans="4:13" ht="11.65" x14ac:dyDescent="0.35">
      <c r="D321" s="46"/>
      <c r="H321" s="43"/>
      <c r="K321" s="43"/>
      <c r="M321" s="44"/>
    </row>
    <row r="322" spans="4:13" ht="11.65" x14ac:dyDescent="0.35">
      <c r="D322" s="46"/>
      <c r="H322" s="43"/>
      <c r="K322" s="43"/>
      <c r="M322" s="44"/>
    </row>
    <row r="323" spans="4:13" ht="11.65" x14ac:dyDescent="0.35">
      <c r="D323" s="46"/>
      <c r="H323" s="43"/>
      <c r="K323" s="43"/>
      <c r="M323" s="44"/>
    </row>
    <row r="324" spans="4:13" ht="11.65" x14ac:dyDescent="0.35">
      <c r="D324" s="46"/>
      <c r="H324" s="43"/>
      <c r="K324" s="43"/>
      <c r="M324" s="44"/>
    </row>
    <row r="325" spans="4:13" ht="11.65" x14ac:dyDescent="0.35">
      <c r="D325" s="46"/>
      <c r="H325" s="43"/>
      <c r="K325" s="43"/>
      <c r="M325" s="44"/>
    </row>
    <row r="326" spans="4:13" ht="11.65" x14ac:dyDescent="0.35">
      <c r="D326" s="46"/>
      <c r="H326" s="43"/>
      <c r="K326" s="43"/>
      <c r="M326" s="44"/>
    </row>
    <row r="327" spans="4:13" ht="11.65" x14ac:dyDescent="0.35">
      <c r="D327" s="46"/>
      <c r="H327" s="43"/>
      <c r="K327" s="43"/>
      <c r="M327" s="44"/>
    </row>
    <row r="328" spans="4:13" ht="11.65" x14ac:dyDescent="0.35">
      <c r="D328" s="46"/>
      <c r="H328" s="43"/>
      <c r="K328" s="43"/>
      <c r="M328" s="44"/>
    </row>
    <row r="329" spans="4:13" ht="11.65" x14ac:dyDescent="0.35">
      <c r="D329" s="46"/>
      <c r="H329" s="43"/>
      <c r="K329" s="43"/>
      <c r="M329" s="44"/>
    </row>
    <row r="330" spans="4:13" ht="11.65" x14ac:dyDescent="0.35">
      <c r="D330" s="46"/>
      <c r="H330" s="43"/>
      <c r="K330" s="43"/>
      <c r="M330" s="44"/>
    </row>
    <row r="331" spans="4:13" ht="11.65" x14ac:dyDescent="0.35">
      <c r="D331" s="46"/>
      <c r="H331" s="43"/>
      <c r="K331" s="43"/>
      <c r="M331" s="44"/>
    </row>
    <row r="332" spans="4:13" ht="11.65" x14ac:dyDescent="0.35">
      <c r="D332" s="46"/>
      <c r="H332" s="43"/>
      <c r="K332" s="43"/>
      <c r="M332" s="44"/>
    </row>
    <row r="333" spans="4:13" ht="11.65" x14ac:dyDescent="0.35">
      <c r="D333" s="46"/>
      <c r="H333" s="43"/>
      <c r="K333" s="43"/>
      <c r="M333" s="44"/>
    </row>
    <row r="334" spans="4:13" ht="11.65" x14ac:dyDescent="0.35">
      <c r="D334" s="46"/>
      <c r="H334" s="43"/>
      <c r="K334" s="43"/>
      <c r="M334" s="44"/>
    </row>
    <row r="335" spans="4:13" ht="11.65" x14ac:dyDescent="0.35">
      <c r="D335" s="46"/>
      <c r="H335" s="43"/>
      <c r="K335" s="43"/>
      <c r="M335" s="44"/>
    </row>
    <row r="336" spans="4:13" ht="11.65" x14ac:dyDescent="0.35">
      <c r="D336" s="46"/>
      <c r="H336" s="43"/>
      <c r="K336" s="43"/>
      <c r="M336" s="44"/>
    </row>
    <row r="337" spans="4:13" ht="11.65" x14ac:dyDescent="0.35">
      <c r="D337" s="46"/>
      <c r="H337" s="43"/>
      <c r="K337" s="43"/>
      <c r="M337" s="44"/>
    </row>
    <row r="338" spans="4:13" ht="11.65" x14ac:dyDescent="0.35">
      <c r="D338" s="46"/>
      <c r="H338" s="43"/>
      <c r="K338" s="43"/>
      <c r="M338" s="44"/>
    </row>
    <row r="339" spans="4:13" ht="11.65" x14ac:dyDescent="0.35">
      <c r="D339" s="46"/>
      <c r="H339" s="43"/>
      <c r="K339" s="43"/>
      <c r="M339" s="44"/>
    </row>
    <row r="340" spans="4:13" ht="11.65" x14ac:dyDescent="0.35">
      <c r="D340" s="46"/>
      <c r="H340" s="43"/>
      <c r="K340" s="43"/>
      <c r="M340" s="44"/>
    </row>
    <row r="341" spans="4:13" ht="11.65" x14ac:dyDescent="0.35">
      <c r="D341" s="46"/>
      <c r="H341" s="43"/>
      <c r="K341" s="43"/>
      <c r="M341" s="44"/>
    </row>
    <row r="342" spans="4:13" ht="11.65" x14ac:dyDescent="0.35">
      <c r="D342" s="46"/>
      <c r="H342" s="43"/>
      <c r="K342" s="43"/>
      <c r="M342" s="44"/>
    </row>
    <row r="343" spans="4:13" ht="11.65" x14ac:dyDescent="0.35">
      <c r="D343" s="46"/>
      <c r="H343" s="43"/>
      <c r="K343" s="43"/>
      <c r="M343" s="44"/>
    </row>
    <row r="344" spans="4:13" ht="11.65" x14ac:dyDescent="0.35">
      <c r="D344" s="46"/>
      <c r="H344" s="43"/>
      <c r="K344" s="43"/>
      <c r="M344" s="44"/>
    </row>
    <row r="345" spans="4:13" ht="11.65" x14ac:dyDescent="0.35">
      <c r="D345" s="46"/>
      <c r="H345" s="43"/>
      <c r="K345" s="43"/>
      <c r="M345" s="44"/>
    </row>
    <row r="346" spans="4:13" ht="11.65" x14ac:dyDescent="0.35">
      <c r="D346" s="46"/>
      <c r="H346" s="43"/>
      <c r="K346" s="43"/>
      <c r="M346" s="44"/>
    </row>
    <row r="347" spans="4:13" ht="11.65" x14ac:dyDescent="0.35">
      <c r="D347" s="46"/>
      <c r="H347" s="43"/>
      <c r="K347" s="43"/>
      <c r="M347" s="44"/>
    </row>
    <row r="348" spans="4:13" ht="11.65" x14ac:dyDescent="0.35">
      <c r="D348" s="46"/>
      <c r="H348" s="43"/>
      <c r="K348" s="43"/>
      <c r="M348" s="44"/>
    </row>
    <row r="349" spans="4:13" ht="11.65" x14ac:dyDescent="0.35">
      <c r="D349" s="46"/>
      <c r="H349" s="43"/>
      <c r="K349" s="43"/>
      <c r="M349" s="44"/>
    </row>
    <row r="350" spans="4:13" ht="11.65" x14ac:dyDescent="0.35">
      <c r="D350" s="46"/>
      <c r="H350" s="43"/>
      <c r="K350" s="43"/>
      <c r="M350" s="44"/>
    </row>
    <row r="351" spans="4:13" ht="11.65" x14ac:dyDescent="0.35">
      <c r="D351" s="46"/>
      <c r="H351" s="43"/>
      <c r="K351" s="43"/>
      <c r="M351" s="44"/>
    </row>
    <row r="352" spans="4:13" ht="11.65" x14ac:dyDescent="0.35">
      <c r="D352" s="46"/>
      <c r="H352" s="43"/>
      <c r="K352" s="43"/>
      <c r="M352" s="44"/>
    </row>
    <row r="353" spans="4:13" ht="11.65" x14ac:dyDescent="0.35">
      <c r="D353" s="46"/>
      <c r="H353" s="43"/>
      <c r="K353" s="43"/>
      <c r="M353" s="44"/>
    </row>
    <row r="354" spans="4:13" ht="11.65" x14ac:dyDescent="0.35">
      <c r="D354" s="46"/>
      <c r="H354" s="43"/>
      <c r="K354" s="43"/>
      <c r="M354" s="44"/>
    </row>
    <row r="355" spans="4:13" ht="11.65" x14ac:dyDescent="0.35">
      <c r="D355" s="46"/>
      <c r="H355" s="43"/>
      <c r="K355" s="43"/>
      <c r="M355" s="44"/>
    </row>
    <row r="356" spans="4:13" ht="11.65" x14ac:dyDescent="0.35">
      <c r="D356" s="46"/>
      <c r="H356" s="43"/>
      <c r="K356" s="43"/>
      <c r="M356" s="44"/>
    </row>
    <row r="357" spans="4:13" ht="11.65" x14ac:dyDescent="0.35">
      <c r="D357" s="46"/>
      <c r="H357" s="43"/>
      <c r="K357" s="43"/>
      <c r="M357" s="44"/>
    </row>
    <row r="358" spans="4:13" ht="11.65" x14ac:dyDescent="0.35">
      <c r="D358" s="46"/>
      <c r="H358" s="43"/>
      <c r="K358" s="43"/>
      <c r="M358" s="44"/>
    </row>
    <row r="359" spans="4:13" ht="11.65" x14ac:dyDescent="0.35">
      <c r="D359" s="46"/>
      <c r="H359" s="43"/>
      <c r="K359" s="43"/>
      <c r="M359" s="44"/>
    </row>
    <row r="360" spans="4:13" ht="11.65" x14ac:dyDescent="0.35">
      <c r="D360" s="46"/>
      <c r="H360" s="43"/>
      <c r="K360" s="43"/>
      <c r="M360" s="44"/>
    </row>
    <row r="361" spans="4:13" ht="11.65" x14ac:dyDescent="0.35">
      <c r="D361" s="46"/>
      <c r="H361" s="43"/>
      <c r="K361" s="43"/>
      <c r="M361" s="44"/>
    </row>
    <row r="362" spans="4:13" ht="11.65" x14ac:dyDescent="0.35">
      <c r="D362" s="46"/>
      <c r="H362" s="43"/>
      <c r="K362" s="43"/>
      <c r="M362" s="44"/>
    </row>
    <row r="363" spans="4:13" ht="11.65" x14ac:dyDescent="0.35">
      <c r="D363" s="46"/>
      <c r="H363" s="43"/>
      <c r="K363" s="43"/>
      <c r="M363" s="44"/>
    </row>
    <row r="364" spans="4:13" ht="11.65" x14ac:dyDescent="0.35">
      <c r="D364" s="46"/>
      <c r="H364" s="43"/>
      <c r="K364" s="43"/>
      <c r="M364" s="44"/>
    </row>
    <row r="365" spans="4:13" ht="11.65" x14ac:dyDescent="0.35">
      <c r="D365" s="46"/>
      <c r="H365" s="43"/>
      <c r="K365" s="43"/>
      <c r="M365" s="44"/>
    </row>
    <row r="366" spans="4:13" ht="11.65" x14ac:dyDescent="0.35">
      <c r="D366" s="46"/>
      <c r="H366" s="43"/>
      <c r="K366" s="43"/>
      <c r="M366" s="44"/>
    </row>
    <row r="367" spans="4:13" ht="11.65" x14ac:dyDescent="0.35">
      <c r="D367" s="46"/>
      <c r="H367" s="43"/>
      <c r="K367" s="43"/>
      <c r="M367" s="44"/>
    </row>
    <row r="368" spans="4:13" ht="11.65" x14ac:dyDescent="0.35">
      <c r="D368" s="46"/>
      <c r="H368" s="43"/>
      <c r="K368" s="43"/>
      <c r="M368" s="44"/>
    </row>
    <row r="369" spans="4:13" ht="11.65" x14ac:dyDescent="0.35">
      <c r="D369" s="46"/>
      <c r="H369" s="43"/>
      <c r="K369" s="43"/>
      <c r="M369" s="44"/>
    </row>
    <row r="370" spans="4:13" ht="11.65" x14ac:dyDescent="0.35">
      <c r="D370" s="46"/>
      <c r="H370" s="43"/>
      <c r="K370" s="43"/>
      <c r="M370" s="44"/>
    </row>
    <row r="371" spans="4:13" ht="11.65" x14ac:dyDescent="0.35">
      <c r="D371" s="46"/>
      <c r="H371" s="43"/>
      <c r="K371" s="43"/>
      <c r="M371" s="44"/>
    </row>
    <row r="372" spans="4:13" ht="11.65" x14ac:dyDescent="0.35">
      <c r="D372" s="46"/>
      <c r="H372" s="43"/>
      <c r="K372" s="43"/>
      <c r="M372" s="44"/>
    </row>
    <row r="373" spans="4:13" ht="11.65" x14ac:dyDescent="0.35">
      <c r="D373" s="46"/>
      <c r="H373" s="43"/>
      <c r="K373" s="43"/>
      <c r="M373" s="44"/>
    </row>
    <row r="374" spans="4:13" ht="11.65" x14ac:dyDescent="0.35">
      <c r="D374" s="46"/>
      <c r="H374" s="43"/>
      <c r="K374" s="43"/>
      <c r="M374" s="44"/>
    </row>
    <row r="375" spans="4:13" ht="11.65" x14ac:dyDescent="0.35">
      <c r="D375" s="46"/>
      <c r="H375" s="43"/>
      <c r="K375" s="43"/>
      <c r="M375" s="44"/>
    </row>
    <row r="376" spans="4:13" ht="11.65" x14ac:dyDescent="0.35">
      <c r="D376" s="46"/>
      <c r="H376" s="43"/>
      <c r="K376" s="43"/>
      <c r="M376" s="44"/>
    </row>
    <row r="377" spans="4:13" ht="11.65" x14ac:dyDescent="0.35">
      <c r="D377" s="46"/>
      <c r="H377" s="43"/>
      <c r="K377" s="43"/>
      <c r="M377" s="44"/>
    </row>
    <row r="378" spans="4:13" ht="11.65" x14ac:dyDescent="0.35">
      <c r="D378" s="46"/>
      <c r="H378" s="43"/>
      <c r="K378" s="43"/>
      <c r="M378" s="44"/>
    </row>
    <row r="379" spans="4:13" ht="11.65" x14ac:dyDescent="0.35">
      <c r="D379" s="46"/>
      <c r="H379" s="43"/>
      <c r="K379" s="43"/>
      <c r="M379" s="44"/>
    </row>
    <row r="380" spans="4:13" ht="11.65" x14ac:dyDescent="0.35">
      <c r="D380" s="46"/>
      <c r="H380" s="43"/>
      <c r="K380" s="43"/>
      <c r="M380" s="44"/>
    </row>
    <row r="381" spans="4:13" ht="11.65" x14ac:dyDescent="0.35">
      <c r="D381" s="46"/>
      <c r="H381" s="43"/>
      <c r="K381" s="43"/>
      <c r="M381" s="44"/>
    </row>
    <row r="382" spans="4:13" ht="11.65" x14ac:dyDescent="0.35">
      <c r="D382" s="46"/>
      <c r="H382" s="43"/>
      <c r="K382" s="43"/>
      <c r="M382" s="44"/>
    </row>
    <row r="383" spans="4:13" ht="11.65" x14ac:dyDescent="0.35">
      <c r="D383" s="46"/>
      <c r="H383" s="43"/>
      <c r="K383" s="43"/>
      <c r="M383" s="44"/>
    </row>
    <row r="384" spans="4:13" ht="11.65" x14ac:dyDescent="0.35">
      <c r="D384" s="46"/>
      <c r="H384" s="43"/>
      <c r="K384" s="43"/>
      <c r="M384" s="44"/>
    </row>
    <row r="385" spans="4:13" ht="11.65" x14ac:dyDescent="0.35">
      <c r="D385" s="46"/>
      <c r="H385" s="43"/>
      <c r="K385" s="43"/>
      <c r="M385" s="44"/>
    </row>
    <row r="386" spans="4:13" ht="11.65" x14ac:dyDescent="0.35">
      <c r="D386" s="46"/>
      <c r="H386" s="43"/>
      <c r="K386" s="43"/>
      <c r="M386" s="44"/>
    </row>
    <row r="387" spans="4:13" ht="11.65" x14ac:dyDescent="0.35">
      <c r="D387" s="46"/>
      <c r="H387" s="43"/>
      <c r="K387" s="43"/>
      <c r="M387" s="44"/>
    </row>
    <row r="388" spans="4:13" ht="11.65" x14ac:dyDescent="0.35">
      <c r="D388" s="46"/>
      <c r="H388" s="43"/>
      <c r="K388" s="43"/>
      <c r="M388" s="44"/>
    </row>
    <row r="389" spans="4:13" ht="11.65" x14ac:dyDescent="0.35">
      <c r="D389" s="46"/>
      <c r="H389" s="43"/>
      <c r="K389" s="43"/>
      <c r="M389" s="44"/>
    </row>
    <row r="390" spans="4:13" ht="11.65" x14ac:dyDescent="0.35">
      <c r="D390" s="46"/>
      <c r="H390" s="43"/>
      <c r="K390" s="43"/>
      <c r="M390" s="44"/>
    </row>
    <row r="391" spans="4:13" ht="11.65" x14ac:dyDescent="0.35">
      <c r="D391" s="46"/>
      <c r="H391" s="43"/>
      <c r="K391" s="43"/>
      <c r="M391" s="44"/>
    </row>
    <row r="392" spans="4:13" ht="11.65" x14ac:dyDescent="0.35">
      <c r="D392" s="46"/>
      <c r="H392" s="43"/>
      <c r="K392" s="43"/>
      <c r="M392" s="44"/>
    </row>
    <row r="393" spans="4:13" ht="11.65" x14ac:dyDescent="0.35">
      <c r="D393" s="46"/>
      <c r="H393" s="43"/>
      <c r="K393" s="43"/>
      <c r="M393" s="44"/>
    </row>
    <row r="394" spans="4:13" ht="11.65" x14ac:dyDescent="0.35">
      <c r="D394" s="46"/>
      <c r="H394" s="43"/>
      <c r="K394" s="43"/>
      <c r="M394" s="44"/>
    </row>
    <row r="395" spans="4:13" ht="11.65" x14ac:dyDescent="0.35">
      <c r="D395" s="46"/>
      <c r="H395" s="43"/>
      <c r="K395" s="43"/>
      <c r="M395" s="44"/>
    </row>
    <row r="396" spans="4:13" ht="11.65" x14ac:dyDescent="0.35">
      <c r="D396" s="46"/>
      <c r="H396" s="43"/>
      <c r="K396" s="43"/>
      <c r="M396" s="44"/>
    </row>
    <row r="397" spans="4:13" ht="11.65" x14ac:dyDescent="0.35">
      <c r="D397" s="46"/>
      <c r="H397" s="43"/>
      <c r="K397" s="43"/>
      <c r="M397" s="44"/>
    </row>
    <row r="398" spans="4:13" ht="11.65" x14ac:dyDescent="0.35">
      <c r="D398" s="46"/>
      <c r="H398" s="43"/>
      <c r="K398" s="43"/>
      <c r="M398" s="44"/>
    </row>
    <row r="399" spans="4:13" ht="11.65" x14ac:dyDescent="0.35">
      <c r="D399" s="46"/>
      <c r="H399" s="43"/>
      <c r="K399" s="43"/>
      <c r="M399" s="44"/>
    </row>
    <row r="400" spans="4:13" ht="11.65" x14ac:dyDescent="0.35">
      <c r="D400" s="46"/>
      <c r="H400" s="43"/>
      <c r="K400" s="43"/>
      <c r="M400" s="44"/>
    </row>
    <row r="401" spans="4:13" ht="11.65" x14ac:dyDescent="0.35">
      <c r="D401" s="46"/>
      <c r="H401" s="43"/>
      <c r="K401" s="43"/>
      <c r="M401" s="44"/>
    </row>
    <row r="402" spans="4:13" ht="11.65" x14ac:dyDescent="0.35">
      <c r="D402" s="46"/>
      <c r="H402" s="43"/>
      <c r="K402" s="43"/>
      <c r="M402" s="44"/>
    </row>
    <row r="403" spans="4:13" ht="11.65" x14ac:dyDescent="0.35">
      <c r="D403" s="46"/>
      <c r="H403" s="43"/>
      <c r="K403" s="43"/>
      <c r="M403" s="44"/>
    </row>
    <row r="404" spans="4:13" ht="11.65" x14ac:dyDescent="0.35">
      <c r="D404" s="46"/>
      <c r="H404" s="43"/>
      <c r="K404" s="43"/>
      <c r="M404" s="44"/>
    </row>
    <row r="405" spans="4:13" ht="11.65" x14ac:dyDescent="0.35">
      <c r="D405" s="46"/>
      <c r="H405" s="43"/>
      <c r="K405" s="43"/>
      <c r="M405" s="44"/>
    </row>
    <row r="406" spans="4:13" ht="11.65" x14ac:dyDescent="0.35">
      <c r="D406" s="46"/>
      <c r="H406" s="43"/>
      <c r="K406" s="43"/>
      <c r="M406" s="44"/>
    </row>
    <row r="407" spans="4:13" ht="11.65" x14ac:dyDescent="0.35">
      <c r="D407" s="46"/>
      <c r="H407" s="43"/>
      <c r="K407" s="43"/>
      <c r="M407" s="44"/>
    </row>
    <row r="408" spans="4:13" ht="11.65" x14ac:dyDescent="0.35">
      <c r="D408" s="46"/>
      <c r="H408" s="43"/>
      <c r="K408" s="43"/>
      <c r="M408" s="44"/>
    </row>
    <row r="409" spans="4:13" ht="11.65" x14ac:dyDescent="0.35">
      <c r="D409" s="46"/>
      <c r="H409" s="43"/>
      <c r="K409" s="43"/>
      <c r="M409" s="44"/>
    </row>
    <row r="410" spans="4:13" ht="11.65" x14ac:dyDescent="0.35">
      <c r="D410" s="46"/>
      <c r="H410" s="43"/>
      <c r="K410" s="43"/>
      <c r="M410" s="44"/>
    </row>
    <row r="411" spans="4:13" ht="11.65" x14ac:dyDescent="0.35">
      <c r="D411" s="46"/>
      <c r="H411" s="43"/>
      <c r="K411" s="43"/>
      <c r="M411" s="44"/>
    </row>
    <row r="412" spans="4:13" ht="11.65" x14ac:dyDescent="0.35">
      <c r="D412" s="46"/>
      <c r="H412" s="43"/>
      <c r="K412" s="43"/>
      <c r="M412" s="44"/>
    </row>
    <row r="413" spans="4:13" ht="11.65" x14ac:dyDescent="0.35">
      <c r="D413" s="46"/>
      <c r="H413" s="43"/>
      <c r="K413" s="43"/>
      <c r="M413" s="44"/>
    </row>
    <row r="414" spans="4:13" ht="11.65" x14ac:dyDescent="0.35">
      <c r="D414" s="46"/>
      <c r="H414" s="43"/>
      <c r="K414" s="43"/>
      <c r="M414" s="44"/>
    </row>
    <row r="415" spans="4:13" ht="11.65" x14ac:dyDescent="0.35">
      <c r="D415" s="46"/>
      <c r="H415" s="43"/>
      <c r="K415" s="43"/>
      <c r="M415" s="44"/>
    </row>
    <row r="416" spans="4:13" ht="11.65" x14ac:dyDescent="0.35">
      <c r="D416" s="46"/>
      <c r="H416" s="43"/>
      <c r="K416" s="43"/>
      <c r="M416" s="44"/>
    </row>
    <row r="417" spans="4:13" ht="11.65" x14ac:dyDescent="0.35">
      <c r="D417" s="46"/>
      <c r="H417" s="43"/>
      <c r="K417" s="43"/>
      <c r="M417" s="44"/>
    </row>
    <row r="418" spans="4:13" ht="11.65" x14ac:dyDescent="0.35">
      <c r="D418" s="46"/>
      <c r="H418" s="43"/>
      <c r="K418" s="43"/>
      <c r="M418" s="44"/>
    </row>
    <row r="419" spans="4:13" ht="11.65" x14ac:dyDescent="0.35">
      <c r="D419" s="46"/>
      <c r="H419" s="43"/>
      <c r="K419" s="43"/>
      <c r="M419" s="44"/>
    </row>
    <row r="420" spans="4:13" ht="11.65" x14ac:dyDescent="0.35">
      <c r="D420" s="46"/>
      <c r="H420" s="43"/>
      <c r="K420" s="43"/>
      <c r="M420" s="44"/>
    </row>
    <row r="421" spans="4:13" ht="11.65" x14ac:dyDescent="0.35">
      <c r="D421" s="46"/>
      <c r="H421" s="43"/>
      <c r="K421" s="43"/>
      <c r="M421" s="44"/>
    </row>
    <row r="422" spans="4:13" ht="11.65" x14ac:dyDescent="0.35">
      <c r="D422" s="46"/>
      <c r="H422" s="43"/>
      <c r="K422" s="43"/>
      <c r="M422" s="44"/>
    </row>
    <row r="423" spans="4:13" ht="11.65" x14ac:dyDescent="0.35">
      <c r="D423" s="46"/>
      <c r="H423" s="43"/>
      <c r="K423" s="43"/>
      <c r="M423" s="44"/>
    </row>
    <row r="424" spans="4:13" ht="11.65" x14ac:dyDescent="0.35">
      <c r="D424" s="46"/>
      <c r="H424" s="43"/>
      <c r="K424" s="43"/>
      <c r="M424" s="44"/>
    </row>
    <row r="425" spans="4:13" ht="11.65" x14ac:dyDescent="0.35">
      <c r="D425" s="46"/>
      <c r="H425" s="43"/>
      <c r="K425" s="43"/>
      <c r="M425" s="44"/>
    </row>
    <row r="426" spans="4:13" ht="11.65" x14ac:dyDescent="0.35">
      <c r="D426" s="46"/>
      <c r="H426" s="43"/>
      <c r="K426" s="43"/>
      <c r="M426" s="44"/>
    </row>
    <row r="427" spans="4:13" ht="11.65" x14ac:dyDescent="0.35">
      <c r="D427" s="46"/>
      <c r="H427" s="43"/>
      <c r="K427" s="43"/>
      <c r="M427" s="44"/>
    </row>
    <row r="428" spans="4:13" ht="11.65" x14ac:dyDescent="0.35">
      <c r="D428" s="46"/>
      <c r="H428" s="43"/>
      <c r="K428" s="43"/>
      <c r="M428" s="44"/>
    </row>
    <row r="429" spans="4:13" ht="11.65" x14ac:dyDescent="0.35">
      <c r="D429" s="46"/>
      <c r="H429" s="43"/>
      <c r="K429" s="43"/>
      <c r="M429" s="44"/>
    </row>
    <row r="430" spans="4:13" ht="11.65" x14ac:dyDescent="0.35">
      <c r="D430" s="46"/>
      <c r="H430" s="43"/>
      <c r="K430" s="43"/>
      <c r="M430" s="44"/>
    </row>
    <row r="431" spans="4:13" ht="11.65" x14ac:dyDescent="0.35">
      <c r="D431" s="46"/>
      <c r="H431" s="43"/>
      <c r="K431" s="43"/>
      <c r="M431" s="44"/>
    </row>
    <row r="432" spans="4:13" ht="11.65" x14ac:dyDescent="0.35">
      <c r="D432" s="46"/>
      <c r="H432" s="43"/>
      <c r="K432" s="43"/>
      <c r="M432" s="44"/>
    </row>
    <row r="433" spans="4:13" ht="11.65" x14ac:dyDescent="0.35">
      <c r="D433" s="46"/>
      <c r="H433" s="43"/>
      <c r="K433" s="43"/>
      <c r="M433" s="44"/>
    </row>
    <row r="434" spans="4:13" ht="11.65" x14ac:dyDescent="0.35">
      <c r="D434" s="46"/>
      <c r="H434" s="43"/>
      <c r="K434" s="43"/>
      <c r="M434" s="44"/>
    </row>
    <row r="435" spans="4:13" ht="11.65" x14ac:dyDescent="0.35">
      <c r="D435" s="46"/>
      <c r="H435" s="43"/>
      <c r="K435" s="43"/>
      <c r="M435" s="44"/>
    </row>
    <row r="436" spans="4:13" ht="11.65" x14ac:dyDescent="0.35">
      <c r="D436" s="46"/>
      <c r="H436" s="43"/>
      <c r="K436" s="43"/>
      <c r="M436" s="44"/>
    </row>
    <row r="437" spans="4:13" ht="11.65" x14ac:dyDescent="0.35">
      <c r="D437" s="46"/>
      <c r="H437" s="43"/>
      <c r="K437" s="43"/>
      <c r="M437" s="44"/>
    </row>
    <row r="438" spans="4:13" ht="11.65" x14ac:dyDescent="0.35">
      <c r="D438" s="46"/>
      <c r="H438" s="43"/>
      <c r="K438" s="43"/>
      <c r="M438" s="44"/>
    </row>
    <row r="439" spans="4:13" ht="11.65" x14ac:dyDescent="0.35">
      <c r="D439" s="46"/>
      <c r="H439" s="43"/>
      <c r="K439" s="43"/>
      <c r="M439" s="44"/>
    </row>
    <row r="440" spans="4:13" ht="11.65" x14ac:dyDescent="0.35">
      <c r="D440" s="46"/>
      <c r="H440" s="43"/>
      <c r="K440" s="43"/>
      <c r="M440" s="44"/>
    </row>
    <row r="441" spans="4:13" ht="11.65" x14ac:dyDescent="0.35">
      <c r="D441" s="46"/>
      <c r="H441" s="43"/>
      <c r="K441" s="43"/>
      <c r="M441" s="44"/>
    </row>
    <row r="442" spans="4:13" ht="11.65" x14ac:dyDescent="0.35">
      <c r="D442" s="46"/>
      <c r="H442" s="43"/>
      <c r="K442" s="43"/>
      <c r="M442" s="44"/>
    </row>
    <row r="443" spans="4:13" ht="11.65" x14ac:dyDescent="0.35">
      <c r="D443" s="46"/>
      <c r="H443" s="43"/>
      <c r="K443" s="43"/>
      <c r="M443" s="44"/>
    </row>
    <row r="444" spans="4:13" ht="11.65" x14ac:dyDescent="0.35">
      <c r="D444" s="46"/>
      <c r="H444" s="43"/>
      <c r="K444" s="43"/>
      <c r="M444" s="44"/>
    </row>
    <row r="445" spans="4:13" ht="11.65" x14ac:dyDescent="0.35">
      <c r="D445" s="46"/>
      <c r="H445" s="43"/>
      <c r="K445" s="43"/>
      <c r="M445" s="44"/>
    </row>
    <row r="446" spans="4:13" ht="11.65" x14ac:dyDescent="0.35">
      <c r="D446" s="46"/>
      <c r="H446" s="43"/>
      <c r="K446" s="43"/>
      <c r="M446" s="44"/>
    </row>
    <row r="447" spans="4:13" ht="11.65" x14ac:dyDescent="0.35">
      <c r="D447" s="46"/>
      <c r="H447" s="43"/>
      <c r="K447" s="43"/>
      <c r="M447" s="44"/>
    </row>
    <row r="448" spans="4:13" ht="11.65" x14ac:dyDescent="0.35">
      <c r="D448" s="46"/>
      <c r="H448" s="43"/>
      <c r="K448" s="43"/>
      <c r="M448" s="44"/>
    </row>
    <row r="449" spans="4:13" ht="11.65" x14ac:dyDescent="0.35">
      <c r="D449" s="46"/>
      <c r="H449" s="43"/>
      <c r="K449" s="43"/>
      <c r="M449" s="44"/>
    </row>
    <row r="450" spans="4:13" ht="11.65" x14ac:dyDescent="0.35">
      <c r="D450" s="46"/>
      <c r="H450" s="43"/>
      <c r="K450" s="43"/>
      <c r="M450" s="44"/>
    </row>
    <row r="451" spans="4:13" ht="11.65" x14ac:dyDescent="0.35">
      <c r="D451" s="46"/>
      <c r="H451" s="43"/>
      <c r="K451" s="43"/>
      <c r="M451" s="44"/>
    </row>
    <row r="452" spans="4:13" ht="11.65" x14ac:dyDescent="0.35">
      <c r="D452" s="46"/>
      <c r="H452" s="43"/>
      <c r="K452" s="43"/>
      <c r="M452" s="44"/>
    </row>
    <row r="453" spans="4:13" ht="11.65" x14ac:dyDescent="0.35">
      <c r="D453" s="46"/>
      <c r="H453" s="43"/>
      <c r="K453" s="43"/>
      <c r="M453" s="44"/>
    </row>
    <row r="454" spans="4:13" ht="11.65" x14ac:dyDescent="0.35">
      <c r="D454" s="46"/>
      <c r="H454" s="43"/>
      <c r="K454" s="43"/>
      <c r="M454" s="44"/>
    </row>
    <row r="455" spans="4:13" ht="11.65" x14ac:dyDescent="0.35">
      <c r="D455" s="46"/>
      <c r="H455" s="43"/>
      <c r="K455" s="43"/>
      <c r="M455" s="44"/>
    </row>
    <row r="456" spans="4:13" ht="11.65" x14ac:dyDescent="0.35">
      <c r="D456" s="46"/>
      <c r="H456" s="43"/>
      <c r="K456" s="43"/>
      <c r="M456" s="44"/>
    </row>
    <row r="457" spans="4:13" ht="11.65" x14ac:dyDescent="0.35">
      <c r="D457" s="46"/>
      <c r="H457" s="43"/>
      <c r="K457" s="43"/>
      <c r="M457" s="44"/>
    </row>
    <row r="458" spans="4:13" ht="11.65" x14ac:dyDescent="0.35">
      <c r="D458" s="46"/>
      <c r="H458" s="43"/>
      <c r="K458" s="43"/>
      <c r="M458" s="44"/>
    </row>
    <row r="459" spans="4:13" ht="11.65" x14ac:dyDescent="0.35">
      <c r="D459" s="46"/>
      <c r="H459" s="43"/>
      <c r="K459" s="43"/>
      <c r="M459" s="44"/>
    </row>
    <row r="460" spans="4:13" ht="11.65" x14ac:dyDescent="0.35">
      <c r="D460" s="46"/>
      <c r="H460" s="43"/>
      <c r="K460" s="43"/>
      <c r="M460" s="44"/>
    </row>
    <row r="461" spans="4:13" ht="11.65" x14ac:dyDescent="0.35">
      <c r="D461" s="46"/>
      <c r="H461" s="43"/>
      <c r="K461" s="43"/>
      <c r="M461" s="44"/>
    </row>
    <row r="462" spans="4:13" ht="11.65" x14ac:dyDescent="0.35">
      <c r="D462" s="46"/>
      <c r="H462" s="43"/>
      <c r="K462" s="43"/>
      <c r="M462" s="44"/>
    </row>
    <row r="463" spans="4:13" ht="11.65" x14ac:dyDescent="0.35">
      <c r="D463" s="46"/>
      <c r="H463" s="43"/>
      <c r="K463" s="43"/>
      <c r="M463" s="44"/>
    </row>
    <row r="464" spans="4:13" ht="11.65" x14ac:dyDescent="0.35">
      <c r="D464" s="46"/>
      <c r="H464" s="43"/>
      <c r="K464" s="43"/>
      <c r="M464" s="44"/>
    </row>
    <row r="465" spans="4:13" ht="11.65" x14ac:dyDescent="0.35">
      <c r="D465" s="46"/>
      <c r="H465" s="43"/>
      <c r="K465" s="43"/>
      <c r="M465" s="44"/>
    </row>
    <row r="466" spans="4:13" ht="11.65" x14ac:dyDescent="0.35">
      <c r="D466" s="46"/>
      <c r="H466" s="43"/>
      <c r="K466" s="43"/>
      <c r="M466" s="44"/>
    </row>
    <row r="467" spans="4:13" ht="11.65" x14ac:dyDescent="0.35">
      <c r="D467" s="46"/>
      <c r="H467" s="43"/>
      <c r="K467" s="43"/>
      <c r="M467" s="44"/>
    </row>
    <row r="468" spans="4:13" ht="11.65" x14ac:dyDescent="0.35">
      <c r="D468" s="46"/>
      <c r="H468" s="43"/>
      <c r="K468" s="43"/>
      <c r="M468" s="44"/>
    </row>
    <row r="469" spans="4:13" ht="11.65" x14ac:dyDescent="0.35">
      <c r="D469" s="46"/>
      <c r="H469" s="43"/>
      <c r="K469" s="43"/>
      <c r="M469" s="44"/>
    </row>
    <row r="470" spans="4:13" ht="11.65" x14ac:dyDescent="0.35">
      <c r="D470" s="46"/>
      <c r="H470" s="43"/>
      <c r="K470" s="43"/>
      <c r="M470" s="44"/>
    </row>
    <row r="471" spans="4:13" ht="11.65" x14ac:dyDescent="0.35">
      <c r="D471" s="46"/>
      <c r="H471" s="43"/>
      <c r="K471" s="43"/>
      <c r="M471" s="44"/>
    </row>
    <row r="472" spans="4:13" ht="11.65" x14ac:dyDescent="0.35">
      <c r="D472" s="46"/>
      <c r="H472" s="43"/>
      <c r="K472" s="43"/>
      <c r="M472" s="44"/>
    </row>
    <row r="473" spans="4:13" ht="11.65" x14ac:dyDescent="0.35">
      <c r="D473" s="46"/>
      <c r="H473" s="43"/>
      <c r="K473" s="43"/>
      <c r="M473" s="44"/>
    </row>
    <row r="474" spans="4:13" ht="11.65" x14ac:dyDescent="0.35">
      <c r="D474" s="46"/>
      <c r="H474" s="43"/>
      <c r="K474" s="43"/>
      <c r="M474" s="44"/>
    </row>
    <row r="475" spans="4:13" ht="11.65" x14ac:dyDescent="0.35">
      <c r="D475" s="46"/>
      <c r="H475" s="43"/>
      <c r="K475" s="43"/>
      <c r="M475" s="44"/>
    </row>
    <row r="476" spans="4:13" ht="11.65" x14ac:dyDescent="0.35">
      <c r="D476" s="46"/>
      <c r="H476" s="43"/>
      <c r="K476" s="43"/>
      <c r="M476" s="44"/>
    </row>
    <row r="477" spans="4:13" ht="11.65" x14ac:dyDescent="0.35">
      <c r="D477" s="46"/>
      <c r="H477" s="43"/>
      <c r="K477" s="43"/>
      <c r="M477" s="44"/>
    </row>
    <row r="478" spans="4:13" ht="11.65" x14ac:dyDescent="0.35">
      <c r="D478" s="46"/>
      <c r="H478" s="43"/>
      <c r="K478" s="43"/>
      <c r="M478" s="44"/>
    </row>
    <row r="479" spans="4:13" ht="11.65" x14ac:dyDescent="0.35">
      <c r="D479" s="46"/>
      <c r="H479" s="43"/>
      <c r="K479" s="43"/>
      <c r="M479" s="44"/>
    </row>
    <row r="480" spans="4:13" ht="11.65" x14ac:dyDescent="0.35">
      <c r="D480" s="46"/>
      <c r="H480" s="43"/>
      <c r="K480" s="43"/>
      <c r="M480" s="44"/>
    </row>
    <row r="481" spans="4:13" ht="11.65" x14ac:dyDescent="0.35">
      <c r="D481" s="46"/>
      <c r="H481" s="43"/>
      <c r="K481" s="43"/>
      <c r="M481" s="44"/>
    </row>
    <row r="482" spans="4:13" ht="11.65" x14ac:dyDescent="0.35">
      <c r="D482" s="46"/>
      <c r="H482" s="43"/>
      <c r="K482" s="43"/>
      <c r="M482" s="44"/>
    </row>
    <row r="483" spans="4:13" ht="11.65" x14ac:dyDescent="0.35">
      <c r="D483" s="46"/>
      <c r="H483" s="43"/>
      <c r="K483" s="43"/>
      <c r="M483" s="44"/>
    </row>
    <row r="484" spans="4:13" ht="11.65" x14ac:dyDescent="0.35">
      <c r="D484" s="46"/>
      <c r="H484" s="43"/>
      <c r="K484" s="43"/>
      <c r="M484" s="44"/>
    </row>
    <row r="485" spans="4:13" ht="11.65" x14ac:dyDescent="0.35">
      <c r="D485" s="46"/>
      <c r="H485" s="43"/>
      <c r="K485" s="43"/>
      <c r="M485" s="44"/>
    </row>
    <row r="486" spans="4:13" ht="11.65" x14ac:dyDescent="0.35">
      <c r="D486" s="46"/>
      <c r="H486" s="43"/>
      <c r="K486" s="43"/>
      <c r="M486" s="44"/>
    </row>
    <row r="487" spans="4:13" ht="11.65" x14ac:dyDescent="0.35">
      <c r="D487" s="46"/>
      <c r="H487" s="43"/>
      <c r="K487" s="43"/>
      <c r="M487" s="44"/>
    </row>
    <row r="488" spans="4:13" ht="11.65" x14ac:dyDescent="0.35">
      <c r="D488" s="46"/>
      <c r="H488" s="43"/>
      <c r="K488" s="43"/>
      <c r="M488" s="44"/>
    </row>
    <row r="489" spans="4:13" ht="11.65" x14ac:dyDescent="0.35">
      <c r="D489" s="46"/>
      <c r="H489" s="43"/>
      <c r="K489" s="43"/>
      <c r="M489" s="44"/>
    </row>
    <row r="490" spans="4:13" ht="11.65" x14ac:dyDescent="0.35">
      <c r="D490" s="46"/>
      <c r="H490" s="43"/>
      <c r="K490" s="43"/>
      <c r="M490" s="44"/>
    </row>
    <row r="491" spans="4:13" ht="11.65" x14ac:dyDescent="0.35">
      <c r="D491" s="46"/>
      <c r="H491" s="43"/>
      <c r="K491" s="43"/>
      <c r="M491" s="44"/>
    </row>
    <row r="492" spans="4:13" ht="11.65" x14ac:dyDescent="0.35">
      <c r="D492" s="46"/>
      <c r="H492" s="43"/>
      <c r="K492" s="43"/>
      <c r="M492" s="44"/>
    </row>
    <row r="493" spans="4:13" ht="11.65" x14ac:dyDescent="0.35">
      <c r="D493" s="46"/>
      <c r="H493" s="43"/>
      <c r="K493" s="43"/>
      <c r="M493" s="44"/>
    </row>
    <row r="494" spans="4:13" ht="11.65" x14ac:dyDescent="0.35">
      <c r="D494" s="46"/>
      <c r="H494" s="43"/>
      <c r="K494" s="43"/>
      <c r="M494" s="44"/>
    </row>
    <row r="495" spans="4:13" ht="11.65" x14ac:dyDescent="0.35">
      <c r="D495" s="46"/>
      <c r="H495" s="43"/>
      <c r="K495" s="43"/>
      <c r="M495" s="44"/>
    </row>
    <row r="496" spans="4:13" ht="11.65" x14ac:dyDescent="0.35">
      <c r="D496" s="46"/>
      <c r="H496" s="43"/>
      <c r="K496" s="43"/>
      <c r="M496" s="44"/>
    </row>
    <row r="497" spans="4:13" ht="11.65" x14ac:dyDescent="0.35">
      <c r="D497" s="46"/>
      <c r="H497" s="43"/>
      <c r="K497" s="43"/>
      <c r="M497" s="44"/>
    </row>
    <row r="498" spans="4:13" ht="11.65" x14ac:dyDescent="0.35">
      <c r="D498" s="46"/>
      <c r="H498" s="43"/>
      <c r="K498" s="43"/>
      <c r="M498" s="44"/>
    </row>
    <row r="499" spans="4:13" ht="11.65" x14ac:dyDescent="0.35">
      <c r="D499" s="46"/>
      <c r="H499" s="43"/>
      <c r="K499" s="43"/>
      <c r="M499" s="44"/>
    </row>
    <row r="500" spans="4:13" ht="11.65" x14ac:dyDescent="0.35">
      <c r="D500" s="46"/>
      <c r="H500" s="43"/>
      <c r="K500" s="43"/>
      <c r="M500" s="44"/>
    </row>
    <row r="501" spans="4:13" ht="11.65" x14ac:dyDescent="0.35">
      <c r="D501" s="46"/>
      <c r="H501" s="43"/>
      <c r="K501" s="43"/>
      <c r="M501" s="44"/>
    </row>
    <row r="502" spans="4:13" ht="11.65" x14ac:dyDescent="0.35">
      <c r="D502" s="46"/>
      <c r="H502" s="43"/>
      <c r="K502" s="43"/>
      <c r="M502" s="44"/>
    </row>
    <row r="503" spans="4:13" ht="11.65" x14ac:dyDescent="0.35">
      <c r="D503" s="46"/>
      <c r="H503" s="43"/>
      <c r="K503" s="43"/>
      <c r="M503" s="44"/>
    </row>
    <row r="504" spans="4:13" ht="11.65" x14ac:dyDescent="0.35">
      <c r="D504" s="46"/>
      <c r="H504" s="43"/>
      <c r="K504" s="43"/>
      <c r="M504" s="44"/>
    </row>
    <row r="505" spans="4:13" ht="11.65" x14ac:dyDescent="0.35">
      <c r="D505" s="46"/>
      <c r="H505" s="43"/>
      <c r="K505" s="43"/>
      <c r="M505" s="44"/>
    </row>
    <row r="506" spans="4:13" ht="11.65" x14ac:dyDescent="0.35">
      <c r="D506" s="46"/>
      <c r="H506" s="43"/>
      <c r="K506" s="43"/>
      <c r="M506" s="44"/>
    </row>
    <row r="507" spans="4:13" ht="11.65" x14ac:dyDescent="0.35">
      <c r="D507" s="46"/>
      <c r="H507" s="43"/>
      <c r="K507" s="43"/>
      <c r="M507" s="44"/>
    </row>
    <row r="508" spans="4:13" ht="11.65" x14ac:dyDescent="0.35">
      <c r="D508" s="46"/>
      <c r="H508" s="43"/>
      <c r="K508" s="43"/>
      <c r="M508" s="44"/>
    </row>
    <row r="509" spans="4:13" ht="11.65" x14ac:dyDescent="0.35">
      <c r="D509" s="46"/>
      <c r="H509" s="43"/>
      <c r="K509" s="43"/>
      <c r="M509" s="44"/>
    </row>
    <row r="510" spans="4:13" ht="11.65" x14ac:dyDescent="0.35">
      <c r="D510" s="46"/>
      <c r="H510" s="43"/>
      <c r="K510" s="43"/>
      <c r="M510" s="44"/>
    </row>
    <row r="511" spans="4:13" ht="11.65" x14ac:dyDescent="0.35">
      <c r="D511" s="46"/>
      <c r="H511" s="43"/>
      <c r="K511" s="43"/>
      <c r="M511" s="44"/>
    </row>
    <row r="512" spans="4:13" ht="11.65" x14ac:dyDescent="0.35">
      <c r="D512" s="46"/>
      <c r="H512" s="43"/>
      <c r="K512" s="43"/>
      <c r="M512" s="44"/>
    </row>
    <row r="513" spans="4:13" ht="11.65" x14ac:dyDescent="0.35">
      <c r="D513" s="46"/>
      <c r="H513" s="43"/>
      <c r="K513" s="43"/>
      <c r="M513" s="44"/>
    </row>
    <row r="514" spans="4:13" ht="11.65" x14ac:dyDescent="0.35">
      <c r="D514" s="46"/>
      <c r="H514" s="43"/>
      <c r="K514" s="43"/>
      <c r="M514" s="44"/>
    </row>
    <row r="515" spans="4:13" ht="11.65" x14ac:dyDescent="0.35">
      <c r="D515" s="46"/>
      <c r="H515" s="43"/>
      <c r="K515" s="43"/>
      <c r="M515" s="44"/>
    </row>
    <row r="516" spans="4:13" ht="11.65" x14ac:dyDescent="0.35">
      <c r="D516" s="46"/>
      <c r="H516" s="43"/>
      <c r="K516" s="43"/>
      <c r="M516" s="44"/>
    </row>
    <row r="517" spans="4:13" ht="11.65" x14ac:dyDescent="0.35">
      <c r="D517" s="46"/>
      <c r="H517" s="43"/>
      <c r="K517" s="43"/>
      <c r="M517" s="44"/>
    </row>
    <row r="518" spans="4:13" ht="11.65" x14ac:dyDescent="0.35">
      <c r="D518" s="46"/>
      <c r="H518" s="43"/>
      <c r="K518" s="43"/>
      <c r="M518" s="44"/>
    </row>
    <row r="519" spans="4:13" ht="11.65" x14ac:dyDescent="0.35">
      <c r="D519" s="46"/>
      <c r="H519" s="43"/>
      <c r="K519" s="43"/>
      <c r="M519" s="44"/>
    </row>
    <row r="520" spans="4:13" ht="11.65" x14ac:dyDescent="0.35">
      <c r="D520" s="46"/>
      <c r="H520" s="43"/>
      <c r="K520" s="43"/>
      <c r="M520" s="44"/>
    </row>
    <row r="521" spans="4:13" ht="11.65" x14ac:dyDescent="0.35">
      <c r="D521" s="46"/>
      <c r="H521" s="43"/>
      <c r="K521" s="43"/>
      <c r="M521" s="44"/>
    </row>
    <row r="522" spans="4:13" ht="11.65" x14ac:dyDescent="0.35">
      <c r="D522" s="46"/>
      <c r="H522" s="43"/>
      <c r="K522" s="43"/>
      <c r="M522" s="44"/>
    </row>
    <row r="523" spans="4:13" ht="11.65" x14ac:dyDescent="0.35">
      <c r="D523" s="46"/>
      <c r="H523" s="43"/>
      <c r="K523" s="43"/>
      <c r="M523" s="44"/>
    </row>
    <row r="524" spans="4:13" ht="11.65" x14ac:dyDescent="0.35">
      <c r="D524" s="46"/>
      <c r="H524" s="43"/>
      <c r="K524" s="43"/>
      <c r="M524" s="44"/>
    </row>
    <row r="525" spans="4:13" ht="11.65" x14ac:dyDescent="0.35">
      <c r="D525" s="46"/>
      <c r="H525" s="43"/>
      <c r="K525" s="43"/>
      <c r="M525" s="44"/>
    </row>
    <row r="526" spans="4:13" ht="11.65" x14ac:dyDescent="0.35">
      <c r="D526" s="46"/>
      <c r="H526" s="43"/>
      <c r="K526" s="43"/>
      <c r="M526" s="44"/>
    </row>
    <row r="527" spans="4:13" ht="11.65" x14ac:dyDescent="0.35">
      <c r="D527" s="46"/>
      <c r="H527" s="43"/>
      <c r="K527" s="43"/>
      <c r="M527" s="44"/>
    </row>
    <row r="528" spans="4:13" ht="11.65" x14ac:dyDescent="0.35">
      <c r="D528" s="46"/>
      <c r="H528" s="43"/>
      <c r="K528" s="43"/>
      <c r="M528" s="44"/>
    </row>
    <row r="529" spans="4:13" ht="11.65" x14ac:dyDescent="0.35">
      <c r="D529" s="46"/>
      <c r="H529" s="43"/>
      <c r="K529" s="43"/>
      <c r="M529" s="44"/>
    </row>
    <row r="530" spans="4:13" ht="11.65" x14ac:dyDescent="0.35">
      <c r="D530" s="46"/>
      <c r="H530" s="43"/>
      <c r="K530" s="43"/>
      <c r="M530" s="44"/>
    </row>
    <row r="531" spans="4:13" ht="11.65" x14ac:dyDescent="0.35">
      <c r="D531" s="46"/>
      <c r="H531" s="43"/>
      <c r="K531" s="43"/>
      <c r="M531" s="44"/>
    </row>
    <row r="532" spans="4:13" ht="11.65" x14ac:dyDescent="0.35">
      <c r="D532" s="46"/>
      <c r="H532" s="43"/>
      <c r="K532" s="43"/>
      <c r="M532" s="44"/>
    </row>
    <row r="533" spans="4:13" ht="11.65" x14ac:dyDescent="0.35">
      <c r="D533" s="46"/>
      <c r="H533" s="43"/>
      <c r="K533" s="43"/>
      <c r="M533" s="44"/>
    </row>
    <row r="534" spans="4:13" ht="11.65" x14ac:dyDescent="0.35">
      <c r="D534" s="46"/>
      <c r="H534" s="43"/>
      <c r="K534" s="43"/>
      <c r="M534" s="44"/>
    </row>
    <row r="535" spans="4:13" ht="11.65" x14ac:dyDescent="0.35">
      <c r="D535" s="46"/>
      <c r="H535" s="43"/>
      <c r="K535" s="43"/>
      <c r="M535" s="44"/>
    </row>
    <row r="536" spans="4:13" ht="11.65" x14ac:dyDescent="0.35">
      <c r="D536" s="46"/>
      <c r="H536" s="43"/>
      <c r="K536" s="43"/>
      <c r="M536" s="44"/>
    </row>
    <row r="537" spans="4:13" ht="11.65" x14ac:dyDescent="0.35">
      <c r="D537" s="46"/>
      <c r="H537" s="43"/>
      <c r="K537" s="43"/>
      <c r="M537" s="44"/>
    </row>
    <row r="538" spans="4:13" ht="11.65" x14ac:dyDescent="0.35">
      <c r="D538" s="46"/>
      <c r="H538" s="43"/>
      <c r="K538" s="43"/>
      <c r="M538" s="44"/>
    </row>
    <row r="539" spans="4:13" ht="11.65" x14ac:dyDescent="0.35">
      <c r="D539" s="46"/>
      <c r="H539" s="43"/>
      <c r="K539" s="43"/>
      <c r="M539" s="44"/>
    </row>
    <row r="540" spans="4:13" ht="11.65" x14ac:dyDescent="0.35">
      <c r="D540" s="46"/>
      <c r="H540" s="43"/>
      <c r="K540" s="43"/>
      <c r="M540" s="44"/>
    </row>
    <row r="541" spans="4:13" ht="11.65" x14ac:dyDescent="0.35">
      <c r="D541" s="46"/>
      <c r="H541" s="43"/>
      <c r="K541" s="43"/>
      <c r="M541" s="44"/>
    </row>
    <row r="542" spans="4:13" ht="11.65" x14ac:dyDescent="0.35">
      <c r="D542" s="46"/>
      <c r="H542" s="43"/>
      <c r="K542" s="43"/>
      <c r="M542" s="44"/>
    </row>
    <row r="543" spans="4:13" ht="11.65" x14ac:dyDescent="0.35">
      <c r="D543" s="46"/>
      <c r="H543" s="43"/>
      <c r="K543" s="43"/>
      <c r="M543" s="44"/>
    </row>
    <row r="544" spans="4:13" ht="11.65" x14ac:dyDescent="0.35">
      <c r="D544" s="46"/>
      <c r="H544" s="43"/>
      <c r="K544" s="43"/>
      <c r="M544" s="44"/>
    </row>
    <row r="545" spans="4:13" ht="11.65" x14ac:dyDescent="0.35">
      <c r="D545" s="46"/>
      <c r="H545" s="43"/>
      <c r="K545" s="43"/>
      <c r="M545" s="44"/>
    </row>
    <row r="546" spans="4:13" ht="11.65" x14ac:dyDescent="0.35">
      <c r="D546" s="46"/>
      <c r="H546" s="43"/>
      <c r="K546" s="43"/>
      <c r="M546" s="44"/>
    </row>
    <row r="547" spans="4:13" ht="11.65" x14ac:dyDescent="0.35">
      <c r="D547" s="46"/>
      <c r="H547" s="43"/>
      <c r="K547" s="43"/>
      <c r="M547" s="44"/>
    </row>
    <row r="548" spans="4:13" ht="11.65" x14ac:dyDescent="0.35">
      <c r="D548" s="46"/>
      <c r="H548" s="43"/>
      <c r="K548" s="43"/>
      <c r="M548" s="44"/>
    </row>
    <row r="549" spans="4:13" ht="11.65" x14ac:dyDescent="0.35">
      <c r="D549" s="46"/>
      <c r="H549" s="43"/>
      <c r="K549" s="43"/>
      <c r="M549" s="44"/>
    </row>
    <row r="550" spans="4:13" ht="11.65" x14ac:dyDescent="0.35">
      <c r="D550" s="46"/>
      <c r="H550" s="43"/>
      <c r="K550" s="43"/>
      <c r="M550" s="44"/>
    </row>
    <row r="551" spans="4:13" ht="11.65" x14ac:dyDescent="0.35">
      <c r="D551" s="46"/>
      <c r="H551" s="43"/>
      <c r="K551" s="43"/>
      <c r="M551" s="44"/>
    </row>
    <row r="552" spans="4:13" ht="11.65" x14ac:dyDescent="0.35">
      <c r="D552" s="46"/>
      <c r="H552" s="43"/>
      <c r="K552" s="43"/>
      <c r="M552" s="44"/>
    </row>
    <row r="553" spans="4:13" ht="11.65" x14ac:dyDescent="0.35">
      <c r="D553" s="46"/>
      <c r="H553" s="43"/>
      <c r="K553" s="43"/>
      <c r="M553" s="44"/>
    </row>
    <row r="554" spans="4:13" ht="11.65" x14ac:dyDescent="0.35">
      <c r="D554" s="46"/>
      <c r="H554" s="43"/>
      <c r="K554" s="43"/>
      <c r="M554" s="44"/>
    </row>
    <row r="555" spans="4:13" ht="11.65" x14ac:dyDescent="0.35">
      <c r="D555" s="46"/>
      <c r="H555" s="43"/>
      <c r="K555" s="43"/>
      <c r="M555" s="44"/>
    </row>
    <row r="556" spans="4:13" ht="11.65" x14ac:dyDescent="0.35">
      <c r="D556" s="46"/>
      <c r="H556" s="43"/>
      <c r="K556" s="43"/>
      <c r="M556" s="44"/>
    </row>
    <row r="557" spans="4:13" ht="11.65" x14ac:dyDescent="0.35">
      <c r="D557" s="46"/>
      <c r="H557" s="43"/>
      <c r="K557" s="43"/>
      <c r="M557" s="44"/>
    </row>
    <row r="558" spans="4:13" ht="11.65" x14ac:dyDescent="0.35">
      <c r="D558" s="46"/>
      <c r="H558" s="43"/>
      <c r="K558" s="43"/>
      <c r="M558" s="44"/>
    </row>
    <row r="559" spans="4:13" ht="11.65" x14ac:dyDescent="0.35">
      <c r="D559" s="46"/>
      <c r="H559" s="43"/>
      <c r="K559" s="43"/>
      <c r="M559" s="44"/>
    </row>
    <row r="560" spans="4:13" ht="11.65" x14ac:dyDescent="0.35">
      <c r="D560" s="46"/>
      <c r="H560" s="43"/>
      <c r="K560" s="43"/>
      <c r="M560" s="44"/>
    </row>
    <row r="561" spans="4:13" ht="11.65" x14ac:dyDescent="0.35">
      <c r="D561" s="46"/>
      <c r="H561" s="43"/>
      <c r="K561" s="43"/>
      <c r="M561" s="44"/>
    </row>
    <row r="562" spans="4:13" ht="11.65" x14ac:dyDescent="0.35">
      <c r="D562" s="46"/>
      <c r="H562" s="43"/>
      <c r="K562" s="43"/>
      <c r="M562" s="44"/>
    </row>
    <row r="563" spans="4:13" ht="11.65" x14ac:dyDescent="0.35">
      <c r="D563" s="46"/>
      <c r="H563" s="43"/>
      <c r="K563" s="43"/>
      <c r="M563" s="44"/>
    </row>
    <row r="564" spans="4:13" ht="11.65" x14ac:dyDescent="0.35">
      <c r="D564" s="46"/>
      <c r="H564" s="43"/>
      <c r="K564" s="43"/>
      <c r="M564" s="44"/>
    </row>
    <row r="565" spans="4:13" ht="11.65" x14ac:dyDescent="0.35">
      <c r="D565" s="46"/>
      <c r="H565" s="43"/>
      <c r="K565" s="43"/>
      <c r="M565" s="44"/>
    </row>
    <row r="566" spans="4:13" ht="11.65" x14ac:dyDescent="0.35">
      <c r="D566" s="46"/>
      <c r="H566" s="43"/>
      <c r="K566" s="43"/>
      <c r="M566" s="44"/>
    </row>
    <row r="567" spans="4:13" ht="11.65" x14ac:dyDescent="0.35">
      <c r="D567" s="46"/>
      <c r="H567" s="43"/>
      <c r="K567" s="43"/>
      <c r="M567" s="44"/>
    </row>
    <row r="568" spans="4:13" ht="11.65" x14ac:dyDescent="0.35">
      <c r="D568" s="46"/>
      <c r="H568" s="43"/>
      <c r="K568" s="43"/>
      <c r="M568" s="44"/>
    </row>
    <row r="569" spans="4:13" ht="11.65" x14ac:dyDescent="0.35">
      <c r="D569" s="46"/>
      <c r="H569" s="43"/>
      <c r="K569" s="43"/>
      <c r="M569" s="44"/>
    </row>
    <row r="570" spans="4:13" ht="11.65" x14ac:dyDescent="0.35">
      <c r="D570" s="46"/>
      <c r="H570" s="43"/>
      <c r="K570" s="43"/>
      <c r="M570" s="44"/>
    </row>
    <row r="571" spans="4:13" ht="11.65" x14ac:dyDescent="0.35">
      <c r="D571" s="46"/>
      <c r="H571" s="43"/>
      <c r="K571" s="43"/>
      <c r="M571" s="44"/>
    </row>
    <row r="572" spans="4:13" ht="11.65" x14ac:dyDescent="0.35">
      <c r="D572" s="46"/>
      <c r="H572" s="43"/>
      <c r="K572" s="43"/>
      <c r="M572" s="44"/>
    </row>
    <row r="573" spans="4:13" ht="11.65" x14ac:dyDescent="0.35">
      <c r="D573" s="46"/>
      <c r="H573" s="43"/>
      <c r="K573" s="43"/>
      <c r="M573" s="44"/>
    </row>
    <row r="574" spans="4:13" ht="11.65" x14ac:dyDescent="0.35">
      <c r="D574" s="46"/>
      <c r="H574" s="43"/>
      <c r="K574" s="43"/>
      <c r="M574" s="44"/>
    </row>
    <row r="575" spans="4:13" ht="11.65" x14ac:dyDescent="0.35">
      <c r="D575" s="46"/>
      <c r="H575" s="43"/>
      <c r="K575" s="43"/>
      <c r="M575" s="44"/>
    </row>
    <row r="576" spans="4:13" ht="11.65" x14ac:dyDescent="0.35">
      <c r="D576" s="46"/>
      <c r="H576" s="43"/>
      <c r="K576" s="43"/>
      <c r="M576" s="44"/>
    </row>
    <row r="577" spans="4:13" ht="11.65" x14ac:dyDescent="0.35">
      <c r="D577" s="46"/>
      <c r="H577" s="43"/>
      <c r="K577" s="43"/>
      <c r="M577" s="44"/>
    </row>
    <row r="578" spans="4:13" ht="11.65" x14ac:dyDescent="0.35">
      <c r="D578" s="46"/>
      <c r="H578" s="43"/>
      <c r="K578" s="43"/>
      <c r="M578" s="44"/>
    </row>
    <row r="579" spans="4:13" ht="11.65" x14ac:dyDescent="0.35">
      <c r="D579" s="46"/>
      <c r="H579" s="43"/>
      <c r="K579" s="43"/>
      <c r="M579" s="44"/>
    </row>
    <row r="580" spans="4:13" ht="11.65" x14ac:dyDescent="0.35">
      <c r="D580" s="46"/>
      <c r="H580" s="43"/>
      <c r="K580" s="43"/>
      <c r="M580" s="44"/>
    </row>
    <row r="581" spans="4:13" ht="11.65" x14ac:dyDescent="0.35">
      <c r="D581" s="46"/>
      <c r="H581" s="43"/>
      <c r="K581" s="43"/>
      <c r="M581" s="44"/>
    </row>
    <row r="582" spans="4:13" ht="11.65" x14ac:dyDescent="0.35">
      <c r="D582" s="46"/>
      <c r="H582" s="43"/>
      <c r="K582" s="43"/>
      <c r="M582" s="44"/>
    </row>
    <row r="583" spans="4:13" ht="11.65" x14ac:dyDescent="0.35">
      <c r="D583" s="46"/>
      <c r="H583" s="43"/>
      <c r="K583" s="43"/>
      <c r="M583" s="44"/>
    </row>
    <row r="584" spans="4:13" ht="11.65" x14ac:dyDescent="0.35">
      <c r="D584" s="46"/>
      <c r="H584" s="43"/>
      <c r="K584" s="43"/>
      <c r="M584" s="44"/>
    </row>
    <row r="585" spans="4:13" ht="11.65" x14ac:dyDescent="0.35">
      <c r="D585" s="46"/>
      <c r="H585" s="43"/>
      <c r="K585" s="43"/>
      <c r="M585" s="44"/>
    </row>
    <row r="586" spans="4:13" ht="11.65" x14ac:dyDescent="0.35">
      <c r="D586" s="46"/>
      <c r="H586" s="43"/>
      <c r="K586" s="43"/>
      <c r="M586" s="44"/>
    </row>
    <row r="587" spans="4:13" ht="11.65" x14ac:dyDescent="0.35">
      <c r="D587" s="46"/>
      <c r="H587" s="43"/>
      <c r="K587" s="43"/>
      <c r="M587" s="44"/>
    </row>
    <row r="588" spans="4:13" ht="11.65" x14ac:dyDescent="0.35">
      <c r="D588" s="46"/>
      <c r="H588" s="43"/>
      <c r="K588" s="43"/>
      <c r="M588" s="44"/>
    </row>
    <row r="589" spans="4:13" ht="11.65" x14ac:dyDescent="0.35">
      <c r="D589" s="46"/>
      <c r="H589" s="43"/>
      <c r="K589" s="43"/>
      <c r="M589" s="44"/>
    </row>
    <row r="590" spans="4:13" ht="11.65" x14ac:dyDescent="0.35">
      <c r="D590" s="46"/>
      <c r="H590" s="43"/>
      <c r="K590" s="43"/>
      <c r="M590" s="44"/>
    </row>
    <row r="591" spans="4:13" ht="11.65" x14ac:dyDescent="0.35">
      <c r="D591" s="46"/>
      <c r="H591" s="43"/>
      <c r="K591" s="43"/>
      <c r="M591" s="44"/>
    </row>
    <row r="592" spans="4:13" ht="11.65" x14ac:dyDescent="0.35">
      <c r="D592" s="46"/>
      <c r="H592" s="43"/>
      <c r="K592" s="43"/>
      <c r="M592" s="44"/>
    </row>
    <row r="593" spans="4:13" ht="11.65" x14ac:dyDescent="0.35">
      <c r="D593" s="46"/>
      <c r="H593" s="43"/>
      <c r="K593" s="43"/>
      <c r="M593" s="44"/>
    </row>
    <row r="594" spans="4:13" ht="11.65" x14ac:dyDescent="0.35">
      <c r="D594" s="46"/>
      <c r="H594" s="43"/>
      <c r="K594" s="43"/>
      <c r="M594" s="44"/>
    </row>
    <row r="595" spans="4:13" ht="11.65" x14ac:dyDescent="0.35">
      <c r="D595" s="46"/>
      <c r="H595" s="43"/>
      <c r="K595" s="43"/>
      <c r="M595" s="44"/>
    </row>
    <row r="596" spans="4:13" ht="11.65" x14ac:dyDescent="0.35">
      <c r="D596" s="46"/>
      <c r="H596" s="43"/>
      <c r="K596" s="43"/>
      <c r="M596" s="44"/>
    </row>
    <row r="597" spans="4:13" ht="11.65" x14ac:dyDescent="0.35">
      <c r="D597" s="46"/>
      <c r="H597" s="43"/>
      <c r="K597" s="43"/>
      <c r="M597" s="44"/>
    </row>
    <row r="598" spans="4:13" ht="11.65" x14ac:dyDescent="0.35">
      <c r="D598" s="46"/>
      <c r="H598" s="43"/>
      <c r="K598" s="43"/>
      <c r="M598" s="44"/>
    </row>
    <row r="599" spans="4:13" ht="11.65" x14ac:dyDescent="0.35">
      <c r="D599" s="46"/>
      <c r="H599" s="43"/>
      <c r="K599" s="43"/>
      <c r="M599" s="44"/>
    </row>
    <row r="600" spans="4:13" ht="11.65" x14ac:dyDescent="0.35">
      <c r="D600" s="46"/>
      <c r="H600" s="43"/>
      <c r="K600" s="43"/>
      <c r="M600" s="44"/>
    </row>
    <row r="601" spans="4:13" ht="11.65" x14ac:dyDescent="0.35">
      <c r="D601" s="46"/>
      <c r="H601" s="43"/>
      <c r="K601" s="43"/>
      <c r="M601" s="44"/>
    </row>
    <row r="602" spans="4:13" ht="11.65" x14ac:dyDescent="0.35">
      <c r="D602" s="46"/>
      <c r="H602" s="43"/>
      <c r="K602" s="43"/>
      <c r="M602" s="44"/>
    </row>
    <row r="603" spans="4:13" ht="11.65" x14ac:dyDescent="0.35">
      <c r="D603" s="46"/>
      <c r="H603" s="43"/>
      <c r="K603" s="43"/>
      <c r="M603" s="44"/>
    </row>
    <row r="604" spans="4:13" ht="11.65" x14ac:dyDescent="0.35">
      <c r="D604" s="46"/>
      <c r="H604" s="43"/>
      <c r="K604" s="43"/>
      <c r="M604" s="44"/>
    </row>
    <row r="605" spans="4:13" ht="11.65" x14ac:dyDescent="0.35">
      <c r="D605" s="46"/>
      <c r="H605" s="43"/>
      <c r="K605" s="43"/>
      <c r="M605" s="44"/>
    </row>
    <row r="606" spans="4:13" ht="11.65" x14ac:dyDescent="0.35">
      <c r="D606" s="46"/>
      <c r="H606" s="43"/>
      <c r="K606" s="43"/>
      <c r="M606" s="44"/>
    </row>
    <row r="607" spans="4:13" ht="11.65" x14ac:dyDescent="0.35">
      <c r="D607" s="46"/>
      <c r="H607" s="43"/>
      <c r="K607" s="43"/>
      <c r="M607" s="44"/>
    </row>
    <row r="608" spans="4:13" ht="11.65" x14ac:dyDescent="0.35">
      <c r="D608" s="46"/>
      <c r="H608" s="43"/>
      <c r="K608" s="43"/>
      <c r="M608" s="44"/>
    </row>
    <row r="609" spans="4:13" ht="11.65" x14ac:dyDescent="0.35">
      <c r="D609" s="46"/>
      <c r="H609" s="43"/>
      <c r="K609" s="43"/>
      <c r="M609" s="44"/>
    </row>
    <row r="610" spans="4:13" ht="11.65" x14ac:dyDescent="0.35">
      <c r="D610" s="46"/>
      <c r="H610" s="43"/>
      <c r="K610" s="43"/>
      <c r="M610" s="44"/>
    </row>
    <row r="611" spans="4:13" ht="11.65" x14ac:dyDescent="0.35">
      <c r="D611" s="46"/>
      <c r="H611" s="43"/>
      <c r="K611" s="43"/>
      <c r="M611" s="44"/>
    </row>
    <row r="612" spans="4:13" ht="11.65" x14ac:dyDescent="0.35">
      <c r="D612" s="46"/>
      <c r="H612" s="43"/>
      <c r="K612" s="43"/>
      <c r="M612" s="44"/>
    </row>
    <row r="613" spans="4:13" ht="11.65" x14ac:dyDescent="0.35">
      <c r="D613" s="46"/>
      <c r="H613" s="43"/>
      <c r="K613" s="43"/>
      <c r="M613" s="44"/>
    </row>
    <row r="614" spans="4:13" ht="11.65" x14ac:dyDescent="0.35">
      <c r="D614" s="46"/>
      <c r="H614" s="43"/>
      <c r="K614" s="43"/>
      <c r="M614" s="44"/>
    </row>
    <row r="615" spans="4:13" ht="11.65" x14ac:dyDescent="0.35">
      <c r="D615" s="46"/>
      <c r="H615" s="43"/>
      <c r="K615" s="43"/>
      <c r="M615" s="44"/>
    </row>
    <row r="616" spans="4:13" ht="11.65" x14ac:dyDescent="0.35">
      <c r="D616" s="46"/>
      <c r="H616" s="43"/>
      <c r="K616" s="43"/>
      <c r="M616" s="44"/>
    </row>
    <row r="617" spans="4:13" ht="11.65" x14ac:dyDescent="0.35">
      <c r="D617" s="46"/>
      <c r="H617" s="43"/>
      <c r="K617" s="43"/>
      <c r="M617" s="44"/>
    </row>
    <row r="618" spans="4:13" ht="11.65" x14ac:dyDescent="0.35">
      <c r="D618" s="46"/>
      <c r="H618" s="43"/>
      <c r="K618" s="43"/>
      <c r="M618" s="44"/>
    </row>
    <row r="619" spans="4:13" ht="11.65" x14ac:dyDescent="0.35">
      <c r="D619" s="46"/>
      <c r="H619" s="43"/>
      <c r="K619" s="43"/>
      <c r="M619" s="44"/>
    </row>
    <row r="620" spans="4:13" ht="11.65" x14ac:dyDescent="0.35">
      <c r="D620" s="46"/>
      <c r="H620" s="43"/>
      <c r="K620" s="43"/>
      <c r="M620" s="44"/>
    </row>
    <row r="621" spans="4:13" ht="11.65" x14ac:dyDescent="0.35">
      <c r="D621" s="46"/>
      <c r="H621" s="43"/>
      <c r="K621" s="43"/>
      <c r="M621" s="44"/>
    </row>
    <row r="622" spans="4:13" ht="11.65" x14ac:dyDescent="0.35">
      <c r="D622" s="46"/>
      <c r="H622" s="43"/>
      <c r="K622" s="43"/>
      <c r="M622" s="44"/>
    </row>
    <row r="623" spans="4:13" ht="11.65" x14ac:dyDescent="0.35">
      <c r="D623" s="46"/>
      <c r="H623" s="43"/>
      <c r="K623" s="43"/>
      <c r="M623" s="44"/>
    </row>
    <row r="624" spans="4:13" ht="11.65" x14ac:dyDescent="0.35">
      <c r="D624" s="46"/>
      <c r="H624" s="43"/>
      <c r="K624" s="43"/>
      <c r="M624" s="44"/>
    </row>
    <row r="625" spans="4:13" ht="11.65" x14ac:dyDescent="0.35">
      <c r="D625" s="46"/>
      <c r="H625" s="43"/>
      <c r="K625" s="43"/>
      <c r="M625" s="44"/>
    </row>
    <row r="626" spans="4:13" ht="11.65" x14ac:dyDescent="0.35">
      <c r="D626" s="46"/>
      <c r="H626" s="43"/>
      <c r="K626" s="43"/>
      <c r="M626" s="44"/>
    </row>
    <row r="627" spans="4:13" ht="11.65" x14ac:dyDescent="0.35">
      <c r="D627" s="46"/>
      <c r="H627" s="43"/>
      <c r="K627" s="43"/>
      <c r="M627" s="44"/>
    </row>
    <row r="628" spans="4:13" ht="11.65" x14ac:dyDescent="0.35">
      <c r="D628" s="46"/>
      <c r="H628" s="43"/>
      <c r="K628" s="43"/>
      <c r="M628" s="44"/>
    </row>
    <row r="629" spans="4:13" ht="11.65" x14ac:dyDescent="0.35">
      <c r="D629" s="46"/>
      <c r="H629" s="43"/>
      <c r="K629" s="43"/>
      <c r="M629" s="44"/>
    </row>
    <row r="630" spans="4:13" ht="11.65" x14ac:dyDescent="0.35">
      <c r="D630" s="46"/>
      <c r="H630" s="43"/>
      <c r="K630" s="43"/>
      <c r="M630" s="44"/>
    </row>
    <row r="631" spans="4:13" ht="11.65" x14ac:dyDescent="0.35">
      <c r="D631" s="46"/>
      <c r="H631" s="43"/>
      <c r="K631" s="43"/>
      <c r="M631" s="44"/>
    </row>
    <row r="632" spans="4:13" ht="11.65" x14ac:dyDescent="0.35">
      <c r="D632" s="46"/>
      <c r="H632" s="43"/>
      <c r="K632" s="43"/>
      <c r="M632" s="44"/>
    </row>
    <row r="633" spans="4:13" ht="11.65" x14ac:dyDescent="0.35">
      <c r="D633" s="46"/>
      <c r="H633" s="43"/>
      <c r="K633" s="43"/>
      <c r="M633" s="44"/>
    </row>
    <row r="634" spans="4:13" ht="11.65" x14ac:dyDescent="0.35">
      <c r="D634" s="46"/>
      <c r="H634" s="43"/>
      <c r="K634" s="43"/>
      <c r="M634" s="44"/>
    </row>
    <row r="635" spans="4:13" ht="11.65" x14ac:dyDescent="0.35">
      <c r="D635" s="46"/>
      <c r="H635" s="43"/>
      <c r="K635" s="43"/>
      <c r="M635" s="44"/>
    </row>
    <row r="636" spans="4:13" ht="11.65" x14ac:dyDescent="0.35">
      <c r="D636" s="46"/>
      <c r="H636" s="43"/>
      <c r="K636" s="43"/>
      <c r="M636" s="44"/>
    </row>
    <row r="637" spans="4:13" ht="11.65" x14ac:dyDescent="0.35">
      <c r="D637" s="46"/>
      <c r="H637" s="43"/>
      <c r="K637" s="43"/>
      <c r="M637" s="44"/>
    </row>
    <row r="638" spans="4:13" ht="11.65" x14ac:dyDescent="0.35">
      <c r="D638" s="46"/>
      <c r="H638" s="43"/>
      <c r="K638" s="43"/>
      <c r="M638" s="44"/>
    </row>
    <row r="639" spans="4:13" ht="11.65" x14ac:dyDescent="0.35">
      <c r="D639" s="46"/>
      <c r="H639" s="43"/>
      <c r="K639" s="43"/>
      <c r="M639" s="44"/>
    </row>
    <row r="640" spans="4:13" ht="11.65" x14ac:dyDescent="0.35">
      <c r="D640" s="46"/>
      <c r="H640" s="43"/>
      <c r="K640" s="43"/>
      <c r="M640" s="44"/>
    </row>
    <row r="641" spans="4:13" ht="11.65" x14ac:dyDescent="0.35">
      <c r="D641" s="46"/>
      <c r="H641" s="43"/>
      <c r="K641" s="43"/>
      <c r="M641" s="44"/>
    </row>
    <row r="642" spans="4:13" ht="11.65" x14ac:dyDescent="0.35">
      <c r="D642" s="46"/>
      <c r="H642" s="43"/>
      <c r="K642" s="43"/>
      <c r="M642" s="44"/>
    </row>
    <row r="643" spans="4:13" ht="11.65" x14ac:dyDescent="0.35">
      <c r="D643" s="46"/>
      <c r="H643" s="43"/>
      <c r="K643" s="43"/>
      <c r="M643" s="44"/>
    </row>
    <row r="644" spans="4:13" ht="11.65" x14ac:dyDescent="0.35">
      <c r="D644" s="46"/>
      <c r="H644" s="43"/>
      <c r="K644" s="43"/>
      <c r="M644" s="44"/>
    </row>
    <row r="645" spans="4:13" ht="11.65" x14ac:dyDescent="0.35">
      <c r="D645" s="46"/>
      <c r="H645" s="43"/>
      <c r="K645" s="43"/>
      <c r="M645" s="44"/>
    </row>
    <row r="646" spans="4:13" ht="11.65" x14ac:dyDescent="0.35">
      <c r="D646" s="46"/>
      <c r="H646" s="43"/>
      <c r="K646" s="43"/>
      <c r="M646" s="44"/>
    </row>
    <row r="647" spans="4:13" ht="11.65" x14ac:dyDescent="0.35">
      <c r="D647" s="46"/>
      <c r="H647" s="43"/>
      <c r="K647" s="43"/>
      <c r="M647" s="44"/>
    </row>
    <row r="648" spans="4:13" ht="11.65" x14ac:dyDescent="0.35">
      <c r="D648" s="46"/>
      <c r="H648" s="43"/>
      <c r="K648" s="43"/>
      <c r="M648" s="44"/>
    </row>
    <row r="649" spans="4:13" ht="11.65" x14ac:dyDescent="0.35">
      <c r="D649" s="46"/>
      <c r="H649" s="43"/>
      <c r="K649" s="43"/>
      <c r="M649" s="44"/>
    </row>
    <row r="650" spans="4:13" ht="11.65" x14ac:dyDescent="0.35">
      <c r="D650" s="46"/>
      <c r="H650" s="43"/>
      <c r="K650" s="43"/>
      <c r="M650" s="44"/>
    </row>
    <row r="651" spans="4:13" ht="11.65" x14ac:dyDescent="0.35">
      <c r="D651" s="46"/>
      <c r="H651" s="43"/>
      <c r="K651" s="43"/>
      <c r="M651" s="44"/>
    </row>
    <row r="652" spans="4:13" ht="11.65" x14ac:dyDescent="0.35">
      <c r="D652" s="46"/>
      <c r="H652" s="43"/>
      <c r="K652" s="43"/>
      <c r="M652" s="44"/>
    </row>
    <row r="653" spans="4:13" ht="11.65" x14ac:dyDescent="0.35">
      <c r="D653" s="46"/>
      <c r="H653" s="43"/>
      <c r="K653" s="43"/>
      <c r="M653" s="44"/>
    </row>
    <row r="654" spans="4:13" ht="11.65" x14ac:dyDescent="0.35">
      <c r="D654" s="46"/>
      <c r="H654" s="43"/>
      <c r="K654" s="43"/>
      <c r="M654" s="44"/>
    </row>
    <row r="655" spans="4:13" ht="11.65" x14ac:dyDescent="0.35">
      <c r="D655" s="46"/>
      <c r="H655" s="43"/>
      <c r="K655" s="43"/>
      <c r="M655" s="44"/>
    </row>
    <row r="656" spans="4:13" ht="11.65" x14ac:dyDescent="0.35">
      <c r="D656" s="46"/>
      <c r="H656" s="43"/>
      <c r="K656" s="43"/>
      <c r="M656" s="44"/>
    </row>
    <row r="657" spans="4:13" ht="11.65" x14ac:dyDescent="0.35">
      <c r="D657" s="46"/>
      <c r="H657" s="43"/>
      <c r="K657" s="43"/>
      <c r="M657" s="44"/>
    </row>
    <row r="658" spans="4:13" ht="11.65" x14ac:dyDescent="0.35">
      <c r="D658" s="46"/>
      <c r="H658" s="43"/>
      <c r="K658" s="43"/>
      <c r="M658" s="44"/>
    </row>
    <row r="659" spans="4:13" ht="11.65" x14ac:dyDescent="0.35">
      <c r="D659" s="46"/>
      <c r="H659" s="43"/>
      <c r="K659" s="43"/>
      <c r="M659" s="44"/>
    </row>
    <row r="660" spans="4:13" ht="11.65" x14ac:dyDescent="0.35">
      <c r="D660" s="46"/>
      <c r="H660" s="43"/>
      <c r="K660" s="43"/>
      <c r="M660" s="44"/>
    </row>
    <row r="661" spans="4:13" ht="11.65" x14ac:dyDescent="0.35">
      <c r="D661" s="46"/>
      <c r="H661" s="43"/>
      <c r="K661" s="43"/>
      <c r="M661" s="44"/>
    </row>
    <row r="662" spans="4:13" ht="11.65" x14ac:dyDescent="0.35">
      <c r="D662" s="46"/>
      <c r="H662" s="43"/>
      <c r="K662" s="43"/>
      <c r="M662" s="44"/>
    </row>
    <row r="663" spans="4:13" ht="11.65" x14ac:dyDescent="0.35">
      <c r="D663" s="46"/>
      <c r="H663" s="43"/>
      <c r="K663" s="43"/>
      <c r="M663" s="44"/>
    </row>
    <row r="664" spans="4:13" ht="11.65" x14ac:dyDescent="0.35">
      <c r="D664" s="46"/>
      <c r="H664" s="43"/>
      <c r="K664" s="43"/>
      <c r="M664" s="44"/>
    </row>
    <row r="665" spans="4:13" ht="11.65" x14ac:dyDescent="0.35">
      <c r="D665" s="46"/>
      <c r="H665" s="43"/>
      <c r="K665" s="43"/>
      <c r="M665" s="44"/>
    </row>
    <row r="666" spans="4:13" ht="11.65" x14ac:dyDescent="0.35">
      <c r="D666" s="46"/>
      <c r="H666" s="43"/>
      <c r="K666" s="43"/>
      <c r="M666" s="44"/>
    </row>
    <row r="667" spans="4:13" ht="11.65" x14ac:dyDescent="0.35">
      <c r="D667" s="46"/>
      <c r="H667" s="43"/>
      <c r="K667" s="43"/>
      <c r="M667" s="44"/>
    </row>
    <row r="668" spans="4:13" ht="11.65" x14ac:dyDescent="0.35">
      <c r="D668" s="46"/>
      <c r="H668" s="43"/>
      <c r="K668" s="43"/>
      <c r="M668" s="44"/>
    </row>
    <row r="669" spans="4:13" ht="11.65" x14ac:dyDescent="0.35">
      <c r="D669" s="46"/>
      <c r="H669" s="43"/>
      <c r="K669" s="43"/>
      <c r="M669" s="44"/>
    </row>
    <row r="670" spans="4:13" ht="11.65" x14ac:dyDescent="0.35">
      <c r="D670" s="46"/>
      <c r="H670" s="43"/>
      <c r="K670" s="43"/>
      <c r="M670" s="44"/>
    </row>
    <row r="671" spans="4:13" ht="11.65" x14ac:dyDescent="0.35">
      <c r="D671" s="46"/>
      <c r="H671" s="43"/>
      <c r="K671" s="43"/>
      <c r="M671" s="44"/>
    </row>
    <row r="672" spans="4:13" ht="11.65" x14ac:dyDescent="0.35">
      <c r="D672" s="46"/>
      <c r="H672" s="43"/>
      <c r="K672" s="43"/>
      <c r="M672" s="44"/>
    </row>
    <row r="673" spans="4:13" ht="11.65" x14ac:dyDescent="0.35">
      <c r="D673" s="46"/>
      <c r="H673" s="43"/>
      <c r="K673" s="43"/>
      <c r="M673" s="44"/>
    </row>
    <row r="674" spans="4:13" ht="11.65" x14ac:dyDescent="0.35">
      <c r="D674" s="46"/>
      <c r="H674" s="43"/>
      <c r="K674" s="43"/>
      <c r="M674" s="44"/>
    </row>
    <row r="675" spans="4:13" ht="11.65" x14ac:dyDescent="0.35">
      <c r="D675" s="46"/>
      <c r="H675" s="43"/>
      <c r="K675" s="43"/>
      <c r="M675" s="44"/>
    </row>
    <row r="676" spans="4:13" ht="11.65" x14ac:dyDescent="0.35">
      <c r="D676" s="46"/>
      <c r="H676" s="43"/>
      <c r="K676" s="43"/>
      <c r="M676" s="44"/>
    </row>
    <row r="677" spans="4:13" ht="11.65" x14ac:dyDescent="0.35">
      <c r="D677" s="46"/>
      <c r="H677" s="43"/>
      <c r="K677" s="43"/>
      <c r="M677" s="44"/>
    </row>
    <row r="678" spans="4:13" ht="11.65" x14ac:dyDescent="0.35">
      <c r="D678" s="46"/>
      <c r="H678" s="43"/>
      <c r="K678" s="43"/>
      <c r="M678" s="44"/>
    </row>
    <row r="679" spans="4:13" ht="11.65" x14ac:dyDescent="0.35">
      <c r="D679" s="46"/>
      <c r="H679" s="43"/>
      <c r="K679" s="43"/>
      <c r="M679" s="44"/>
    </row>
    <row r="680" spans="4:13" ht="11.65" x14ac:dyDescent="0.35">
      <c r="D680" s="46"/>
      <c r="H680" s="43"/>
      <c r="K680" s="43"/>
      <c r="M680" s="44"/>
    </row>
    <row r="681" spans="4:13" ht="11.65" x14ac:dyDescent="0.35">
      <c r="D681" s="46"/>
      <c r="H681" s="43"/>
      <c r="K681" s="43"/>
      <c r="M681" s="44"/>
    </row>
    <row r="682" spans="4:13" ht="11.65" x14ac:dyDescent="0.35">
      <c r="D682" s="46"/>
      <c r="H682" s="43"/>
      <c r="K682" s="43"/>
      <c r="M682" s="44"/>
    </row>
    <row r="683" spans="4:13" ht="11.65" x14ac:dyDescent="0.35">
      <c r="D683" s="46"/>
      <c r="H683" s="43"/>
      <c r="K683" s="43"/>
      <c r="M683" s="44"/>
    </row>
    <row r="684" spans="4:13" ht="11.65" x14ac:dyDescent="0.35">
      <c r="D684" s="46"/>
      <c r="H684" s="43"/>
      <c r="K684" s="43"/>
      <c r="M684" s="44"/>
    </row>
    <row r="685" spans="4:13" ht="11.65" x14ac:dyDescent="0.35">
      <c r="D685" s="46"/>
      <c r="H685" s="43"/>
      <c r="K685" s="43"/>
      <c r="M685" s="44"/>
    </row>
    <row r="686" spans="4:13" ht="11.65" x14ac:dyDescent="0.35">
      <c r="D686" s="46"/>
      <c r="H686" s="43"/>
      <c r="K686" s="43"/>
      <c r="M686" s="44"/>
    </row>
    <row r="687" spans="4:13" ht="11.65" x14ac:dyDescent="0.35">
      <c r="D687" s="46"/>
      <c r="H687" s="43"/>
      <c r="K687" s="43"/>
      <c r="M687" s="44"/>
    </row>
    <row r="688" spans="4:13" ht="11.65" x14ac:dyDescent="0.35">
      <c r="D688" s="46"/>
      <c r="H688" s="43"/>
      <c r="K688" s="43"/>
      <c r="M688" s="44"/>
    </row>
    <row r="689" spans="4:13" ht="11.65" x14ac:dyDescent="0.35">
      <c r="D689" s="46"/>
      <c r="H689" s="43"/>
      <c r="K689" s="43"/>
      <c r="M689" s="44"/>
    </row>
    <row r="690" spans="4:13" ht="11.65" x14ac:dyDescent="0.35">
      <c r="D690" s="46"/>
      <c r="H690" s="43"/>
      <c r="K690" s="43"/>
      <c r="M690" s="44"/>
    </row>
    <row r="691" spans="4:13" ht="11.65" x14ac:dyDescent="0.35">
      <c r="D691" s="46"/>
      <c r="H691" s="43"/>
      <c r="K691" s="43"/>
      <c r="M691" s="44"/>
    </row>
    <row r="692" spans="4:13" ht="11.65" x14ac:dyDescent="0.35">
      <c r="D692" s="46"/>
      <c r="H692" s="43"/>
      <c r="K692" s="43"/>
      <c r="M692" s="44"/>
    </row>
    <row r="693" spans="4:13" ht="11.65" x14ac:dyDescent="0.35">
      <c r="D693" s="46"/>
      <c r="H693" s="43"/>
      <c r="K693" s="43"/>
      <c r="M693" s="44"/>
    </row>
    <row r="694" spans="4:13" ht="11.65" x14ac:dyDescent="0.35">
      <c r="D694" s="46"/>
      <c r="H694" s="43"/>
      <c r="K694" s="43"/>
      <c r="M694" s="44"/>
    </row>
    <row r="695" spans="4:13" ht="11.65" x14ac:dyDescent="0.35">
      <c r="D695" s="46"/>
      <c r="H695" s="43"/>
      <c r="K695" s="43"/>
      <c r="M695" s="44"/>
    </row>
    <row r="696" spans="4:13" ht="11.65" x14ac:dyDescent="0.35">
      <c r="D696" s="46"/>
      <c r="H696" s="43"/>
      <c r="K696" s="43"/>
      <c r="M696" s="44"/>
    </row>
    <row r="697" spans="4:13" ht="11.65" x14ac:dyDescent="0.35">
      <c r="D697" s="46"/>
      <c r="H697" s="43"/>
      <c r="K697" s="43"/>
      <c r="M697" s="44"/>
    </row>
    <row r="698" spans="4:13" ht="11.65" x14ac:dyDescent="0.35">
      <c r="D698" s="46"/>
      <c r="H698" s="43"/>
      <c r="K698" s="43"/>
      <c r="M698" s="44"/>
    </row>
    <row r="699" spans="4:13" ht="11.65" x14ac:dyDescent="0.35">
      <c r="D699" s="46"/>
      <c r="H699" s="43"/>
      <c r="K699" s="43"/>
      <c r="M699" s="44"/>
    </row>
    <row r="700" spans="4:13" ht="11.65" x14ac:dyDescent="0.35">
      <c r="D700" s="46"/>
      <c r="H700" s="43"/>
      <c r="K700" s="43"/>
      <c r="M700" s="44"/>
    </row>
    <row r="701" spans="4:13" ht="11.65" x14ac:dyDescent="0.35">
      <c r="D701" s="46"/>
      <c r="H701" s="43"/>
      <c r="K701" s="43"/>
      <c r="M701" s="44"/>
    </row>
    <row r="702" spans="4:13" ht="11.65" x14ac:dyDescent="0.35">
      <c r="D702" s="46"/>
      <c r="H702" s="43"/>
      <c r="K702" s="43"/>
      <c r="M702" s="44"/>
    </row>
    <row r="703" spans="4:13" ht="11.65" x14ac:dyDescent="0.35">
      <c r="D703" s="46"/>
      <c r="H703" s="43"/>
      <c r="K703" s="43"/>
      <c r="M703" s="44"/>
    </row>
    <row r="704" spans="4:13" ht="11.65" x14ac:dyDescent="0.35">
      <c r="D704" s="46"/>
      <c r="H704" s="43"/>
      <c r="K704" s="43"/>
      <c r="M704" s="44"/>
    </row>
    <row r="705" spans="4:13" ht="11.65" x14ac:dyDescent="0.35">
      <c r="D705" s="46"/>
      <c r="H705" s="43"/>
      <c r="K705" s="43"/>
      <c r="M705" s="44"/>
    </row>
    <row r="706" spans="4:13" ht="11.65" x14ac:dyDescent="0.35">
      <c r="D706" s="46"/>
      <c r="H706" s="43"/>
      <c r="K706" s="43"/>
      <c r="M706" s="44"/>
    </row>
    <row r="707" spans="4:13" ht="11.65" x14ac:dyDescent="0.35">
      <c r="D707" s="46"/>
      <c r="H707" s="43"/>
      <c r="K707" s="43"/>
      <c r="M707" s="44"/>
    </row>
    <row r="708" spans="4:13" ht="11.65" x14ac:dyDescent="0.35">
      <c r="D708" s="46"/>
      <c r="H708" s="43"/>
      <c r="K708" s="43"/>
      <c r="M708" s="44"/>
    </row>
    <row r="709" spans="4:13" ht="11.65" x14ac:dyDescent="0.35">
      <c r="D709" s="46"/>
      <c r="H709" s="43"/>
      <c r="K709" s="43"/>
      <c r="M709" s="44"/>
    </row>
    <row r="710" spans="4:13" ht="11.65" x14ac:dyDescent="0.35">
      <c r="D710" s="46"/>
      <c r="H710" s="43"/>
      <c r="K710" s="43"/>
      <c r="M710" s="44"/>
    </row>
    <row r="711" spans="4:13" ht="11.65" x14ac:dyDescent="0.35">
      <c r="D711" s="46"/>
      <c r="H711" s="43"/>
      <c r="K711" s="43"/>
      <c r="M711" s="44"/>
    </row>
    <row r="712" spans="4:13" ht="11.65" x14ac:dyDescent="0.35">
      <c r="D712" s="46"/>
      <c r="H712" s="43"/>
      <c r="K712" s="43"/>
      <c r="M712" s="44"/>
    </row>
    <row r="713" spans="4:13" ht="11.65" x14ac:dyDescent="0.35">
      <c r="D713" s="46"/>
      <c r="H713" s="43"/>
      <c r="K713" s="43"/>
      <c r="M713" s="44"/>
    </row>
    <row r="714" spans="4:13" ht="11.65" x14ac:dyDescent="0.35">
      <c r="D714" s="46"/>
      <c r="H714" s="43"/>
      <c r="K714" s="43"/>
      <c r="M714" s="44"/>
    </row>
    <row r="715" spans="4:13" ht="11.65" x14ac:dyDescent="0.35">
      <c r="D715" s="46"/>
      <c r="H715" s="43"/>
      <c r="K715" s="43"/>
      <c r="M715" s="44"/>
    </row>
    <row r="716" spans="4:13" ht="11.65" x14ac:dyDescent="0.35">
      <c r="D716" s="46"/>
      <c r="H716" s="43"/>
      <c r="K716" s="43"/>
      <c r="M716" s="44"/>
    </row>
    <row r="717" spans="4:13" ht="11.65" x14ac:dyDescent="0.35">
      <c r="D717" s="46"/>
      <c r="H717" s="43"/>
      <c r="K717" s="43"/>
      <c r="M717" s="44"/>
    </row>
    <row r="718" spans="4:13" ht="11.65" x14ac:dyDescent="0.35">
      <c r="D718" s="46"/>
      <c r="H718" s="43"/>
      <c r="K718" s="43"/>
      <c r="M718" s="44"/>
    </row>
    <row r="719" spans="4:13" ht="11.65" x14ac:dyDescent="0.35">
      <c r="D719" s="46"/>
      <c r="H719" s="43"/>
      <c r="K719" s="43"/>
      <c r="M719" s="44"/>
    </row>
    <row r="720" spans="4:13" ht="11.65" x14ac:dyDescent="0.35">
      <c r="D720" s="46"/>
      <c r="H720" s="43"/>
      <c r="K720" s="43"/>
      <c r="M720" s="44"/>
    </row>
    <row r="721" spans="4:13" ht="11.65" x14ac:dyDescent="0.35">
      <c r="D721" s="46"/>
      <c r="H721" s="43"/>
      <c r="K721" s="43"/>
      <c r="M721" s="44"/>
    </row>
    <row r="722" spans="4:13" ht="11.65" x14ac:dyDescent="0.35">
      <c r="D722" s="46"/>
      <c r="H722" s="43"/>
      <c r="K722" s="43"/>
      <c r="M722" s="44"/>
    </row>
    <row r="723" spans="4:13" ht="11.65" x14ac:dyDescent="0.35">
      <c r="D723" s="46"/>
      <c r="H723" s="43"/>
      <c r="K723" s="43"/>
      <c r="M723" s="44"/>
    </row>
    <row r="724" spans="4:13" ht="11.65" x14ac:dyDescent="0.35">
      <c r="D724" s="46"/>
      <c r="H724" s="43"/>
      <c r="K724" s="43"/>
      <c r="M724" s="44"/>
    </row>
    <row r="725" spans="4:13" ht="11.65" x14ac:dyDescent="0.35">
      <c r="D725" s="46"/>
      <c r="H725" s="43"/>
      <c r="K725" s="43"/>
      <c r="M725" s="44"/>
    </row>
    <row r="726" spans="4:13" ht="11.65" x14ac:dyDescent="0.35">
      <c r="D726" s="46"/>
      <c r="H726" s="43"/>
      <c r="K726" s="43"/>
      <c r="M726" s="44"/>
    </row>
    <row r="727" spans="4:13" ht="11.65" x14ac:dyDescent="0.35">
      <c r="D727" s="46"/>
      <c r="H727" s="43"/>
      <c r="K727" s="43"/>
      <c r="M727" s="44"/>
    </row>
    <row r="728" spans="4:13" ht="11.65" x14ac:dyDescent="0.35">
      <c r="D728" s="46"/>
      <c r="H728" s="43"/>
      <c r="K728" s="43"/>
      <c r="M728" s="44"/>
    </row>
    <row r="729" spans="4:13" ht="11.65" x14ac:dyDescent="0.35">
      <c r="D729" s="46"/>
      <c r="H729" s="43"/>
      <c r="K729" s="43"/>
      <c r="M729" s="44"/>
    </row>
    <row r="730" spans="4:13" ht="11.65" x14ac:dyDescent="0.35">
      <c r="D730" s="46"/>
      <c r="H730" s="43"/>
      <c r="K730" s="43"/>
      <c r="M730" s="44"/>
    </row>
    <row r="731" spans="4:13" ht="11.65" x14ac:dyDescent="0.35">
      <c r="D731" s="46"/>
      <c r="H731" s="43"/>
      <c r="K731" s="43"/>
      <c r="M731" s="44"/>
    </row>
    <row r="732" spans="4:13" ht="11.65" x14ac:dyDescent="0.35">
      <c r="D732" s="46"/>
      <c r="H732" s="43"/>
      <c r="K732" s="43"/>
      <c r="M732" s="44"/>
    </row>
    <row r="733" spans="4:13" ht="11.65" x14ac:dyDescent="0.35">
      <c r="D733" s="46"/>
      <c r="H733" s="43"/>
      <c r="K733" s="43"/>
      <c r="M733" s="44"/>
    </row>
    <row r="734" spans="4:13" ht="11.65" x14ac:dyDescent="0.35">
      <c r="D734" s="46"/>
      <c r="H734" s="43"/>
      <c r="K734" s="43"/>
      <c r="M734" s="44"/>
    </row>
    <row r="735" spans="4:13" ht="11.65" x14ac:dyDescent="0.35">
      <c r="D735" s="46"/>
      <c r="H735" s="43"/>
      <c r="K735" s="43"/>
      <c r="M735" s="44"/>
    </row>
    <row r="736" spans="4:13" ht="11.65" x14ac:dyDescent="0.35">
      <c r="D736" s="46"/>
      <c r="H736" s="43"/>
      <c r="K736" s="43"/>
      <c r="M736" s="44"/>
    </row>
    <row r="737" spans="4:13" ht="11.65" x14ac:dyDescent="0.35">
      <c r="D737" s="46"/>
      <c r="H737" s="43"/>
      <c r="K737" s="43"/>
      <c r="M737" s="44"/>
    </row>
    <row r="738" spans="4:13" ht="11.65" x14ac:dyDescent="0.35">
      <c r="D738" s="46"/>
      <c r="H738" s="43"/>
      <c r="K738" s="43"/>
      <c r="M738" s="44"/>
    </row>
    <row r="739" spans="4:13" ht="11.65" x14ac:dyDescent="0.35">
      <c r="D739" s="46"/>
      <c r="H739" s="43"/>
      <c r="K739" s="43"/>
      <c r="M739" s="44"/>
    </row>
    <row r="740" spans="4:13" ht="11.65" x14ac:dyDescent="0.35">
      <c r="D740" s="46"/>
      <c r="H740" s="43"/>
      <c r="K740" s="43"/>
      <c r="M740" s="44"/>
    </row>
    <row r="741" spans="4:13" ht="11.65" x14ac:dyDescent="0.35">
      <c r="D741" s="46"/>
      <c r="H741" s="43"/>
      <c r="K741" s="43"/>
      <c r="M741" s="44"/>
    </row>
    <row r="742" spans="4:13" ht="11.65" x14ac:dyDescent="0.35">
      <c r="D742" s="46"/>
      <c r="H742" s="43"/>
      <c r="K742" s="43"/>
      <c r="M742" s="44"/>
    </row>
    <row r="743" spans="4:13" ht="11.65" x14ac:dyDescent="0.35">
      <c r="D743" s="46"/>
      <c r="H743" s="43"/>
      <c r="K743" s="43"/>
      <c r="M743" s="44"/>
    </row>
    <row r="744" spans="4:13" ht="11.65" x14ac:dyDescent="0.35">
      <c r="D744" s="46"/>
      <c r="H744" s="43"/>
      <c r="K744" s="43"/>
      <c r="M744" s="44"/>
    </row>
    <row r="745" spans="4:13" ht="11.65" x14ac:dyDescent="0.35">
      <c r="D745" s="46"/>
      <c r="H745" s="43"/>
      <c r="K745" s="43"/>
      <c r="M745" s="44"/>
    </row>
    <row r="746" spans="4:13" ht="11.65" x14ac:dyDescent="0.35">
      <c r="D746" s="46"/>
      <c r="H746" s="43"/>
      <c r="K746" s="43"/>
      <c r="M746" s="44"/>
    </row>
    <row r="747" spans="4:13" ht="11.65" x14ac:dyDescent="0.35">
      <c r="D747" s="46"/>
      <c r="H747" s="43"/>
      <c r="K747" s="43"/>
      <c r="M747" s="44"/>
    </row>
    <row r="748" spans="4:13" ht="11.65" x14ac:dyDescent="0.35">
      <c r="D748" s="46"/>
      <c r="H748" s="43"/>
      <c r="K748" s="43"/>
      <c r="M748" s="44"/>
    </row>
    <row r="749" spans="4:13" ht="11.65" x14ac:dyDescent="0.35">
      <c r="D749" s="46"/>
      <c r="H749" s="43"/>
      <c r="K749" s="43"/>
      <c r="M749" s="44"/>
    </row>
    <row r="750" spans="4:13" ht="11.65" x14ac:dyDescent="0.35">
      <c r="D750" s="46"/>
      <c r="H750" s="43"/>
      <c r="K750" s="43"/>
      <c r="M750" s="44"/>
    </row>
    <row r="751" spans="4:13" ht="11.65" x14ac:dyDescent="0.35">
      <c r="D751" s="46"/>
      <c r="H751" s="43"/>
      <c r="K751" s="43"/>
      <c r="M751" s="44"/>
    </row>
    <row r="752" spans="4:13" ht="11.65" x14ac:dyDescent="0.35">
      <c r="D752" s="46"/>
      <c r="H752" s="43"/>
      <c r="K752" s="43"/>
      <c r="M752" s="44"/>
    </row>
    <row r="753" spans="4:13" ht="11.65" x14ac:dyDescent="0.35">
      <c r="D753" s="46"/>
      <c r="H753" s="43"/>
      <c r="K753" s="43"/>
      <c r="M753" s="44"/>
    </row>
    <row r="754" spans="4:13" ht="11.65" x14ac:dyDescent="0.35">
      <c r="D754" s="46"/>
      <c r="H754" s="43"/>
      <c r="K754" s="43"/>
      <c r="M754" s="44"/>
    </row>
    <row r="755" spans="4:13" ht="11.65" x14ac:dyDescent="0.35">
      <c r="D755" s="46"/>
      <c r="H755" s="43"/>
      <c r="K755" s="43"/>
      <c r="M755" s="44"/>
    </row>
    <row r="756" spans="4:13" ht="11.65" x14ac:dyDescent="0.35">
      <c r="D756" s="46"/>
      <c r="H756" s="43"/>
      <c r="K756" s="43"/>
      <c r="M756" s="44"/>
    </row>
    <row r="757" spans="4:13" ht="11.65" x14ac:dyDescent="0.35">
      <c r="D757" s="46"/>
      <c r="H757" s="43"/>
      <c r="K757" s="43"/>
      <c r="M757" s="44"/>
    </row>
    <row r="758" spans="4:13" ht="11.65" x14ac:dyDescent="0.35">
      <c r="D758" s="46"/>
      <c r="H758" s="43"/>
      <c r="K758" s="43"/>
      <c r="M758" s="44"/>
    </row>
    <row r="759" spans="4:13" ht="11.65" x14ac:dyDescent="0.35">
      <c r="D759" s="46"/>
      <c r="H759" s="43"/>
      <c r="K759" s="43"/>
      <c r="M759" s="44"/>
    </row>
    <row r="760" spans="4:13" ht="11.65" x14ac:dyDescent="0.35">
      <c r="D760" s="46"/>
      <c r="H760" s="43"/>
      <c r="K760" s="43"/>
      <c r="M760" s="44"/>
    </row>
    <row r="761" spans="4:13" ht="11.65" x14ac:dyDescent="0.35">
      <c r="D761" s="46"/>
      <c r="H761" s="43"/>
      <c r="K761" s="43"/>
      <c r="M761" s="44"/>
    </row>
    <row r="762" spans="4:13" ht="11.65" x14ac:dyDescent="0.35">
      <c r="D762" s="46"/>
      <c r="H762" s="43"/>
      <c r="K762" s="43"/>
      <c r="M762" s="44"/>
    </row>
    <row r="763" spans="4:13" ht="11.65" x14ac:dyDescent="0.35">
      <c r="D763" s="46"/>
      <c r="H763" s="43"/>
      <c r="K763" s="43"/>
      <c r="M763" s="44"/>
    </row>
    <row r="764" spans="4:13" ht="11.65" x14ac:dyDescent="0.35">
      <c r="D764" s="46"/>
      <c r="H764" s="43"/>
      <c r="K764" s="43"/>
      <c r="M764" s="44"/>
    </row>
    <row r="765" spans="4:13" ht="11.65" x14ac:dyDescent="0.35">
      <c r="D765" s="46"/>
      <c r="H765" s="43"/>
      <c r="K765" s="43"/>
      <c r="M765" s="44"/>
    </row>
    <row r="766" spans="4:13" ht="11.65" x14ac:dyDescent="0.35">
      <c r="D766" s="46"/>
      <c r="H766" s="43"/>
      <c r="K766" s="43"/>
      <c r="M766" s="44"/>
    </row>
    <row r="767" spans="4:13" ht="11.65" x14ac:dyDescent="0.35">
      <c r="D767" s="46"/>
      <c r="H767" s="43"/>
      <c r="K767" s="43"/>
      <c r="M767" s="44"/>
    </row>
    <row r="768" spans="4:13" ht="11.65" x14ac:dyDescent="0.35">
      <c r="D768" s="46"/>
      <c r="H768" s="43"/>
      <c r="K768" s="43"/>
      <c r="M768" s="44"/>
    </row>
    <row r="769" spans="4:13" ht="11.65" x14ac:dyDescent="0.35">
      <c r="D769" s="46"/>
      <c r="H769" s="43"/>
      <c r="K769" s="43"/>
      <c r="M769" s="44"/>
    </row>
    <row r="770" spans="4:13" ht="11.65" x14ac:dyDescent="0.35">
      <c r="D770" s="46"/>
      <c r="H770" s="43"/>
      <c r="K770" s="43"/>
      <c r="M770" s="44"/>
    </row>
    <row r="771" spans="4:13" ht="11.65" x14ac:dyDescent="0.35">
      <c r="D771" s="46"/>
      <c r="H771" s="43"/>
      <c r="K771" s="43"/>
      <c r="M771" s="44"/>
    </row>
    <row r="772" spans="4:13" ht="11.65" x14ac:dyDescent="0.35">
      <c r="D772" s="46"/>
      <c r="H772" s="43"/>
      <c r="K772" s="43"/>
      <c r="M772" s="44"/>
    </row>
    <row r="773" spans="4:13" ht="11.65" x14ac:dyDescent="0.35">
      <c r="D773" s="46"/>
      <c r="H773" s="43"/>
      <c r="K773" s="43"/>
      <c r="M773" s="44"/>
    </row>
    <row r="774" spans="4:13" ht="11.65" x14ac:dyDescent="0.35">
      <c r="D774" s="46"/>
      <c r="H774" s="43"/>
      <c r="K774" s="43"/>
      <c r="M774" s="44"/>
    </row>
    <row r="775" spans="4:13" ht="11.65" x14ac:dyDescent="0.35">
      <c r="D775" s="46"/>
      <c r="H775" s="43"/>
      <c r="K775" s="43"/>
      <c r="M775" s="44"/>
    </row>
    <row r="776" spans="4:13" ht="11.65" x14ac:dyDescent="0.35">
      <c r="D776" s="46"/>
      <c r="H776" s="43"/>
      <c r="K776" s="43"/>
      <c r="M776" s="44"/>
    </row>
    <row r="777" spans="4:13" ht="11.65" x14ac:dyDescent="0.35">
      <c r="D777" s="46"/>
      <c r="H777" s="43"/>
      <c r="K777" s="43"/>
      <c r="M777" s="44"/>
    </row>
    <row r="778" spans="4:13" ht="11.65" x14ac:dyDescent="0.35">
      <c r="D778" s="46"/>
      <c r="H778" s="43"/>
      <c r="K778" s="43"/>
      <c r="M778" s="44"/>
    </row>
    <row r="779" spans="4:13" ht="11.65" x14ac:dyDescent="0.35">
      <c r="D779" s="46"/>
      <c r="H779" s="43"/>
      <c r="K779" s="43"/>
      <c r="M779" s="44"/>
    </row>
    <row r="780" spans="4:13" ht="11.65" x14ac:dyDescent="0.35">
      <c r="D780" s="46"/>
      <c r="H780" s="43"/>
      <c r="K780" s="43"/>
      <c r="M780" s="44"/>
    </row>
    <row r="781" spans="4:13" ht="11.65" x14ac:dyDescent="0.35">
      <c r="D781" s="46"/>
      <c r="H781" s="43"/>
      <c r="K781" s="43"/>
      <c r="M781" s="44"/>
    </row>
    <row r="782" spans="4:13" ht="11.65" x14ac:dyDescent="0.35">
      <c r="D782" s="46"/>
      <c r="H782" s="43"/>
      <c r="K782" s="43"/>
      <c r="M782" s="44"/>
    </row>
    <row r="783" spans="4:13" ht="11.65" x14ac:dyDescent="0.35">
      <c r="D783" s="46"/>
      <c r="H783" s="43"/>
      <c r="K783" s="43"/>
      <c r="M783" s="44"/>
    </row>
    <row r="784" spans="4:13" ht="11.65" x14ac:dyDescent="0.35">
      <c r="D784" s="46"/>
      <c r="H784" s="43"/>
      <c r="K784" s="43"/>
      <c r="M784" s="44"/>
    </row>
    <row r="785" spans="4:13" ht="11.65" x14ac:dyDescent="0.35">
      <c r="D785" s="46"/>
      <c r="H785" s="43"/>
      <c r="K785" s="43"/>
      <c r="M785" s="44"/>
    </row>
    <row r="786" spans="4:13" ht="11.65" x14ac:dyDescent="0.35">
      <c r="D786" s="46"/>
      <c r="H786" s="43"/>
      <c r="K786" s="43"/>
      <c r="M786" s="44"/>
    </row>
    <row r="787" spans="4:13" ht="11.65" x14ac:dyDescent="0.35">
      <c r="D787" s="46"/>
      <c r="H787" s="43"/>
      <c r="K787" s="43"/>
      <c r="M787" s="44"/>
    </row>
    <row r="788" spans="4:13" ht="11.65" x14ac:dyDescent="0.35">
      <c r="D788" s="46"/>
      <c r="H788" s="43"/>
      <c r="K788" s="43"/>
      <c r="M788" s="44"/>
    </row>
    <row r="789" spans="4:13" ht="11.65" x14ac:dyDescent="0.35">
      <c r="D789" s="46"/>
      <c r="H789" s="43"/>
      <c r="K789" s="43"/>
      <c r="M789" s="44"/>
    </row>
    <row r="790" spans="4:13" ht="11.65" x14ac:dyDescent="0.35">
      <c r="D790" s="46"/>
      <c r="H790" s="43"/>
      <c r="K790" s="43"/>
      <c r="M790" s="44"/>
    </row>
    <row r="791" spans="4:13" ht="11.65" x14ac:dyDescent="0.35">
      <c r="D791" s="46"/>
      <c r="H791" s="43"/>
      <c r="K791" s="43"/>
      <c r="M791" s="44"/>
    </row>
    <row r="792" spans="4:13" ht="11.65" x14ac:dyDescent="0.35">
      <c r="D792" s="46"/>
      <c r="H792" s="43"/>
      <c r="K792" s="43"/>
      <c r="M792" s="44"/>
    </row>
    <row r="793" spans="4:13" ht="11.65" x14ac:dyDescent="0.35">
      <c r="D793" s="46"/>
      <c r="H793" s="43"/>
      <c r="K793" s="43"/>
      <c r="M793" s="44"/>
    </row>
    <row r="794" spans="4:13" ht="11.65" x14ac:dyDescent="0.35">
      <c r="D794" s="46"/>
      <c r="H794" s="43"/>
      <c r="K794" s="43"/>
      <c r="M794" s="44"/>
    </row>
    <row r="795" spans="4:13" ht="11.65" x14ac:dyDescent="0.35">
      <c r="D795" s="46"/>
      <c r="H795" s="43"/>
      <c r="K795" s="43"/>
      <c r="M795" s="44"/>
    </row>
    <row r="796" spans="4:13" ht="11.65" x14ac:dyDescent="0.35">
      <c r="D796" s="46"/>
      <c r="H796" s="43"/>
      <c r="K796" s="43"/>
      <c r="M796" s="44"/>
    </row>
    <row r="797" spans="4:13" ht="11.65" x14ac:dyDescent="0.35">
      <c r="D797" s="46"/>
      <c r="H797" s="43"/>
      <c r="K797" s="43"/>
      <c r="M797" s="44"/>
    </row>
    <row r="798" spans="4:13" ht="11.65" x14ac:dyDescent="0.35">
      <c r="D798" s="46"/>
      <c r="H798" s="43"/>
      <c r="K798" s="43"/>
      <c r="M798" s="44"/>
    </row>
    <row r="799" spans="4:13" ht="11.65" x14ac:dyDescent="0.35">
      <c r="D799" s="46"/>
      <c r="H799" s="43"/>
      <c r="K799" s="43"/>
      <c r="M799" s="44"/>
    </row>
    <row r="800" spans="4:13" ht="11.65" x14ac:dyDescent="0.35">
      <c r="D800" s="46"/>
      <c r="H800" s="43"/>
      <c r="K800" s="43"/>
      <c r="M800" s="44"/>
    </row>
    <row r="801" spans="4:13" ht="11.65" x14ac:dyDescent="0.35">
      <c r="D801" s="46"/>
      <c r="H801" s="43"/>
      <c r="K801" s="43"/>
      <c r="M801" s="44"/>
    </row>
    <row r="802" spans="4:13" ht="11.65" x14ac:dyDescent="0.35">
      <c r="D802" s="46"/>
      <c r="H802" s="43"/>
      <c r="K802" s="43"/>
      <c r="M802" s="44"/>
    </row>
    <row r="803" spans="4:13" ht="11.65" x14ac:dyDescent="0.35">
      <c r="D803" s="46"/>
      <c r="H803" s="43"/>
      <c r="K803" s="43"/>
      <c r="M803" s="44"/>
    </row>
    <row r="804" spans="4:13" ht="11.65" x14ac:dyDescent="0.35">
      <c r="D804" s="46"/>
      <c r="H804" s="43"/>
      <c r="K804" s="43"/>
      <c r="M804" s="44"/>
    </row>
    <row r="805" spans="4:13" ht="11.65" x14ac:dyDescent="0.35">
      <c r="D805" s="46"/>
      <c r="H805" s="43"/>
      <c r="K805" s="43"/>
      <c r="M805" s="44"/>
    </row>
    <row r="806" spans="4:13" ht="11.65" x14ac:dyDescent="0.35">
      <c r="D806" s="46"/>
      <c r="H806" s="43"/>
      <c r="K806" s="43"/>
      <c r="M806" s="44"/>
    </row>
    <row r="807" spans="4:13" ht="11.65" x14ac:dyDescent="0.35">
      <c r="D807" s="46"/>
      <c r="H807" s="43"/>
      <c r="K807" s="43"/>
      <c r="M807" s="44"/>
    </row>
    <row r="808" spans="4:13" ht="11.65" x14ac:dyDescent="0.35">
      <c r="D808" s="46"/>
      <c r="H808" s="43"/>
      <c r="K808" s="43"/>
      <c r="M808" s="44"/>
    </row>
    <row r="809" spans="4:13" ht="11.65" x14ac:dyDescent="0.35">
      <c r="D809" s="46"/>
      <c r="H809" s="43"/>
      <c r="K809" s="43"/>
      <c r="M809" s="44"/>
    </row>
    <row r="810" spans="4:13" ht="11.65" x14ac:dyDescent="0.35">
      <c r="D810" s="46"/>
      <c r="H810" s="43"/>
      <c r="K810" s="43"/>
      <c r="M810" s="44"/>
    </row>
    <row r="811" spans="4:13" ht="11.65" x14ac:dyDescent="0.35">
      <c r="D811" s="46"/>
      <c r="H811" s="43"/>
      <c r="K811" s="43"/>
      <c r="M811" s="44"/>
    </row>
    <row r="812" spans="4:13" ht="11.65" x14ac:dyDescent="0.35">
      <c r="D812" s="46"/>
      <c r="H812" s="43"/>
      <c r="K812" s="43"/>
      <c r="M812" s="44"/>
    </row>
    <row r="813" spans="4:13" ht="11.65" x14ac:dyDescent="0.35">
      <c r="D813" s="46"/>
      <c r="H813" s="43"/>
      <c r="K813" s="43"/>
      <c r="M813" s="44"/>
    </row>
    <row r="814" spans="4:13" ht="11.65" x14ac:dyDescent="0.35">
      <c r="D814" s="46"/>
      <c r="H814" s="43"/>
      <c r="K814" s="43"/>
      <c r="M814" s="44"/>
    </row>
    <row r="815" spans="4:13" ht="11.65" x14ac:dyDescent="0.35">
      <c r="D815" s="46"/>
      <c r="H815" s="43"/>
      <c r="K815" s="43"/>
      <c r="M815" s="44"/>
    </row>
    <row r="816" spans="4:13" ht="11.65" x14ac:dyDescent="0.35">
      <c r="D816" s="46"/>
      <c r="H816" s="43"/>
      <c r="K816" s="43"/>
      <c r="M816" s="44"/>
    </row>
    <row r="817" spans="4:13" ht="11.65" x14ac:dyDescent="0.35">
      <c r="D817" s="46"/>
      <c r="H817" s="43"/>
      <c r="K817" s="43"/>
      <c r="M817" s="44"/>
    </row>
    <row r="818" spans="4:13" ht="11.65" x14ac:dyDescent="0.35">
      <c r="D818" s="46"/>
      <c r="H818" s="43"/>
      <c r="K818" s="43"/>
      <c r="M818" s="44"/>
    </row>
    <row r="819" spans="4:13" ht="11.65" x14ac:dyDescent="0.35">
      <c r="D819" s="46"/>
      <c r="H819" s="43"/>
      <c r="K819" s="43"/>
      <c r="M819" s="44"/>
    </row>
    <row r="820" spans="4:13" ht="11.65" x14ac:dyDescent="0.35">
      <c r="D820" s="46"/>
      <c r="H820" s="43"/>
      <c r="K820" s="43"/>
      <c r="M820" s="44"/>
    </row>
    <row r="821" spans="4:13" ht="11.65" x14ac:dyDescent="0.35">
      <c r="D821" s="46"/>
      <c r="H821" s="43"/>
      <c r="K821" s="43"/>
      <c r="M821" s="44"/>
    </row>
    <row r="822" spans="4:13" ht="11.65" x14ac:dyDescent="0.35">
      <c r="D822" s="46"/>
      <c r="H822" s="43"/>
      <c r="K822" s="43"/>
      <c r="M822" s="44"/>
    </row>
    <row r="823" spans="4:13" ht="11.65" x14ac:dyDescent="0.35">
      <c r="D823" s="46"/>
      <c r="H823" s="43"/>
      <c r="K823" s="43"/>
      <c r="M823" s="44"/>
    </row>
    <row r="824" spans="4:13" ht="11.65" x14ac:dyDescent="0.35">
      <c r="D824" s="46"/>
      <c r="H824" s="43"/>
      <c r="K824" s="43"/>
      <c r="M824" s="44"/>
    </row>
    <row r="825" spans="4:13" ht="11.65" x14ac:dyDescent="0.35">
      <c r="D825" s="46"/>
      <c r="H825" s="43"/>
      <c r="K825" s="43"/>
      <c r="M825" s="44"/>
    </row>
    <row r="826" spans="4:13" ht="11.65" x14ac:dyDescent="0.35">
      <c r="D826" s="46"/>
      <c r="H826" s="43"/>
      <c r="K826" s="43"/>
      <c r="M826" s="44"/>
    </row>
    <row r="827" spans="4:13" ht="11.65" x14ac:dyDescent="0.35">
      <c r="D827" s="46"/>
      <c r="H827" s="43"/>
      <c r="K827" s="43"/>
      <c r="M827" s="44"/>
    </row>
    <row r="828" spans="4:13" ht="11.65" x14ac:dyDescent="0.35">
      <c r="D828" s="46"/>
      <c r="H828" s="43"/>
      <c r="K828" s="43"/>
      <c r="M828" s="44"/>
    </row>
    <row r="829" spans="4:13" ht="11.65" x14ac:dyDescent="0.35">
      <c r="D829" s="46"/>
      <c r="H829" s="43"/>
      <c r="K829" s="43"/>
      <c r="M829" s="44"/>
    </row>
    <row r="830" spans="4:13" ht="11.65" x14ac:dyDescent="0.35">
      <c r="D830" s="46"/>
      <c r="H830" s="43"/>
      <c r="K830" s="43"/>
      <c r="M830" s="44"/>
    </row>
    <row r="831" spans="4:13" ht="11.65" x14ac:dyDescent="0.35">
      <c r="D831" s="46"/>
      <c r="H831" s="43"/>
      <c r="K831" s="43"/>
      <c r="M831" s="44"/>
    </row>
    <row r="832" spans="4:13" ht="11.65" x14ac:dyDescent="0.35">
      <c r="D832" s="46"/>
      <c r="H832" s="43"/>
      <c r="K832" s="43"/>
      <c r="M832" s="44"/>
    </row>
    <row r="833" spans="4:13" ht="11.65" x14ac:dyDescent="0.35">
      <c r="D833" s="46"/>
      <c r="H833" s="43"/>
      <c r="K833" s="43"/>
      <c r="M833" s="44"/>
    </row>
    <row r="834" spans="4:13" ht="11.65" x14ac:dyDescent="0.35">
      <c r="D834" s="46"/>
      <c r="H834" s="43"/>
      <c r="K834" s="43"/>
      <c r="M834" s="44"/>
    </row>
    <row r="835" spans="4:13" ht="11.65" x14ac:dyDescent="0.35">
      <c r="D835" s="46"/>
      <c r="H835" s="43"/>
      <c r="K835" s="43"/>
      <c r="M835" s="44"/>
    </row>
    <row r="836" spans="4:13" ht="11.65" x14ac:dyDescent="0.35">
      <c r="D836" s="46"/>
      <c r="H836" s="43"/>
      <c r="K836" s="43"/>
      <c r="M836" s="44"/>
    </row>
    <row r="837" spans="4:13" ht="11.65" x14ac:dyDescent="0.35">
      <c r="D837" s="46"/>
      <c r="H837" s="43"/>
      <c r="K837" s="43"/>
      <c r="M837" s="44"/>
    </row>
    <row r="838" spans="4:13" ht="11.65" x14ac:dyDescent="0.35">
      <c r="D838" s="46"/>
      <c r="H838" s="43"/>
      <c r="K838" s="43"/>
      <c r="M838" s="44"/>
    </row>
    <row r="839" spans="4:13" ht="11.65" x14ac:dyDescent="0.35">
      <c r="D839" s="46"/>
      <c r="H839" s="43"/>
      <c r="K839" s="43"/>
      <c r="M839" s="44"/>
    </row>
    <row r="840" spans="4:13" ht="11.65" x14ac:dyDescent="0.35">
      <c r="D840" s="46"/>
      <c r="H840" s="43"/>
      <c r="K840" s="43"/>
      <c r="M840" s="44"/>
    </row>
    <row r="841" spans="4:13" ht="11.65" x14ac:dyDescent="0.35">
      <c r="D841" s="46"/>
      <c r="H841" s="43"/>
      <c r="K841" s="43"/>
      <c r="M841" s="44"/>
    </row>
    <row r="842" spans="4:13" ht="11.65" x14ac:dyDescent="0.35">
      <c r="D842" s="46"/>
      <c r="H842" s="43"/>
      <c r="K842" s="43"/>
      <c r="M842" s="44"/>
    </row>
    <row r="843" spans="4:13" ht="11.65" x14ac:dyDescent="0.35">
      <c r="D843" s="46"/>
      <c r="H843" s="43"/>
      <c r="K843" s="43"/>
      <c r="M843" s="44"/>
    </row>
    <row r="844" spans="4:13" ht="11.65" x14ac:dyDescent="0.35">
      <c r="D844" s="46"/>
      <c r="H844" s="43"/>
      <c r="K844" s="43"/>
      <c r="M844" s="44"/>
    </row>
    <row r="845" spans="4:13" ht="11.65" x14ac:dyDescent="0.35">
      <c r="D845" s="46"/>
      <c r="H845" s="43"/>
      <c r="K845" s="43"/>
      <c r="M845" s="44"/>
    </row>
    <row r="846" spans="4:13" ht="11.65" x14ac:dyDescent="0.35">
      <c r="D846" s="46"/>
      <c r="H846" s="43"/>
      <c r="K846" s="43"/>
      <c r="M846" s="44"/>
    </row>
    <row r="847" spans="4:13" ht="11.65" x14ac:dyDescent="0.35">
      <c r="D847" s="46"/>
      <c r="H847" s="43"/>
      <c r="K847" s="43"/>
      <c r="M847" s="44"/>
    </row>
    <row r="848" spans="4:13" ht="11.65" x14ac:dyDescent="0.35">
      <c r="D848" s="46"/>
      <c r="H848" s="43"/>
      <c r="K848" s="43"/>
      <c r="M848" s="44"/>
    </row>
    <row r="849" spans="4:13" ht="11.65" x14ac:dyDescent="0.35">
      <c r="D849" s="46"/>
      <c r="H849" s="43"/>
      <c r="K849" s="43"/>
      <c r="M849" s="44"/>
    </row>
    <row r="850" spans="4:13" ht="11.65" x14ac:dyDescent="0.35">
      <c r="D850" s="46"/>
      <c r="H850" s="43"/>
      <c r="K850" s="43"/>
      <c r="M850" s="44"/>
    </row>
    <row r="851" spans="4:13" ht="11.65" x14ac:dyDescent="0.35">
      <c r="D851" s="46"/>
      <c r="H851" s="43"/>
      <c r="K851" s="43"/>
      <c r="M851" s="44"/>
    </row>
    <row r="852" spans="4:13" ht="11.65" x14ac:dyDescent="0.35">
      <c r="D852" s="46"/>
      <c r="H852" s="43"/>
      <c r="K852" s="43"/>
      <c r="M852" s="44"/>
    </row>
    <row r="853" spans="4:13" ht="11.65" x14ac:dyDescent="0.35">
      <c r="D853" s="46"/>
      <c r="H853" s="43"/>
      <c r="K853" s="43"/>
      <c r="M853" s="44"/>
    </row>
    <row r="854" spans="4:13" ht="11.65" x14ac:dyDescent="0.35">
      <c r="D854" s="46"/>
      <c r="H854" s="43"/>
      <c r="K854" s="43"/>
      <c r="M854" s="44"/>
    </row>
    <row r="855" spans="4:13" ht="11.65" x14ac:dyDescent="0.35">
      <c r="D855" s="46"/>
      <c r="H855" s="43"/>
      <c r="K855" s="43"/>
      <c r="M855" s="44"/>
    </row>
    <row r="856" spans="4:13" ht="11.65" x14ac:dyDescent="0.35">
      <c r="D856" s="46"/>
      <c r="H856" s="43"/>
      <c r="K856" s="43"/>
      <c r="M856" s="44"/>
    </row>
    <row r="857" spans="4:13" ht="11.65" x14ac:dyDescent="0.35">
      <c r="D857" s="46"/>
      <c r="H857" s="43"/>
      <c r="K857" s="43"/>
      <c r="M857" s="44"/>
    </row>
    <row r="858" spans="4:13" ht="11.65" x14ac:dyDescent="0.35">
      <c r="D858" s="46"/>
      <c r="H858" s="43"/>
      <c r="K858" s="43"/>
      <c r="M858" s="44"/>
    </row>
    <row r="859" spans="4:13" ht="11.65" x14ac:dyDescent="0.35">
      <c r="D859" s="46"/>
      <c r="H859" s="43"/>
      <c r="K859" s="43"/>
      <c r="M859" s="44"/>
    </row>
    <row r="860" spans="4:13" ht="11.65" x14ac:dyDescent="0.35">
      <c r="D860" s="46"/>
      <c r="H860" s="43"/>
      <c r="K860" s="43"/>
      <c r="M860" s="44"/>
    </row>
    <row r="861" spans="4:13" ht="11.65" x14ac:dyDescent="0.35">
      <c r="D861" s="46"/>
      <c r="H861" s="43"/>
      <c r="K861" s="43"/>
      <c r="M861" s="44"/>
    </row>
    <row r="862" spans="4:13" ht="11.65" x14ac:dyDescent="0.35">
      <c r="D862" s="46"/>
      <c r="H862" s="43"/>
      <c r="K862" s="43"/>
      <c r="M862" s="44"/>
    </row>
    <row r="863" spans="4:13" ht="11.65" x14ac:dyDescent="0.35">
      <c r="D863" s="46"/>
      <c r="H863" s="43"/>
      <c r="K863" s="43"/>
      <c r="M863" s="44"/>
    </row>
    <row r="864" spans="4:13" ht="11.65" x14ac:dyDescent="0.35">
      <c r="D864" s="46"/>
      <c r="H864" s="43"/>
      <c r="K864" s="43"/>
      <c r="M864" s="44"/>
    </row>
    <row r="865" spans="4:13" ht="11.65" x14ac:dyDescent="0.35">
      <c r="D865" s="46"/>
      <c r="H865" s="43"/>
      <c r="K865" s="43"/>
      <c r="M865" s="44"/>
    </row>
    <row r="866" spans="4:13" ht="11.65" x14ac:dyDescent="0.35">
      <c r="D866" s="46"/>
      <c r="H866" s="43"/>
      <c r="K866" s="43"/>
      <c r="M866" s="44"/>
    </row>
    <row r="867" spans="4:13" ht="11.65" x14ac:dyDescent="0.35">
      <c r="D867" s="46"/>
      <c r="H867" s="43"/>
      <c r="K867" s="43"/>
      <c r="M867" s="44"/>
    </row>
    <row r="868" spans="4:13" ht="11.65" x14ac:dyDescent="0.35">
      <c r="D868" s="46"/>
      <c r="H868" s="43"/>
      <c r="K868" s="43"/>
      <c r="M868" s="44"/>
    </row>
    <row r="869" spans="4:13" ht="11.65" x14ac:dyDescent="0.35">
      <c r="D869" s="46"/>
      <c r="H869" s="43"/>
      <c r="K869" s="43"/>
      <c r="M869" s="44"/>
    </row>
    <row r="870" spans="4:13" ht="11.65" x14ac:dyDescent="0.35">
      <c r="D870" s="46"/>
      <c r="H870" s="43"/>
      <c r="K870" s="43"/>
      <c r="M870" s="44"/>
    </row>
    <row r="871" spans="4:13" ht="11.65" x14ac:dyDescent="0.35">
      <c r="D871" s="46"/>
      <c r="H871" s="43"/>
      <c r="K871" s="43"/>
      <c r="M871" s="44"/>
    </row>
    <row r="872" spans="4:13" ht="11.65" x14ac:dyDescent="0.35">
      <c r="D872" s="46"/>
      <c r="H872" s="43"/>
      <c r="K872" s="43"/>
      <c r="M872" s="44"/>
    </row>
    <row r="873" spans="4:13" ht="11.65" x14ac:dyDescent="0.35">
      <c r="D873" s="46"/>
      <c r="H873" s="43"/>
      <c r="K873" s="43"/>
      <c r="M873" s="44"/>
    </row>
    <row r="874" spans="4:13" ht="11.65" x14ac:dyDescent="0.35">
      <c r="D874" s="46"/>
      <c r="H874" s="43"/>
      <c r="K874" s="43"/>
      <c r="M874" s="44"/>
    </row>
    <row r="875" spans="4:13" ht="11.65" x14ac:dyDescent="0.35">
      <c r="D875" s="46"/>
      <c r="H875" s="43"/>
      <c r="K875" s="43"/>
      <c r="M875" s="44"/>
    </row>
    <row r="876" spans="4:13" ht="11.65" x14ac:dyDescent="0.35">
      <c r="D876" s="46"/>
      <c r="H876" s="43"/>
      <c r="K876" s="43"/>
      <c r="M876" s="44"/>
    </row>
    <row r="877" spans="4:13" ht="11.65" x14ac:dyDescent="0.35">
      <c r="D877" s="46"/>
      <c r="H877" s="43"/>
      <c r="K877" s="43"/>
      <c r="M877" s="44"/>
    </row>
    <row r="878" spans="4:13" ht="11.65" x14ac:dyDescent="0.35">
      <c r="D878" s="46"/>
      <c r="H878" s="43"/>
      <c r="K878" s="43"/>
      <c r="M878" s="44"/>
    </row>
    <row r="879" spans="4:13" ht="11.65" x14ac:dyDescent="0.35">
      <c r="D879" s="46"/>
      <c r="H879" s="43"/>
      <c r="K879" s="43"/>
      <c r="M879" s="44"/>
    </row>
    <row r="880" spans="4:13" ht="11.65" x14ac:dyDescent="0.35">
      <c r="D880" s="46"/>
      <c r="H880" s="43"/>
      <c r="K880" s="43"/>
      <c r="M880" s="44"/>
    </row>
    <row r="881" spans="4:13" ht="11.65" x14ac:dyDescent="0.35">
      <c r="D881" s="46"/>
      <c r="H881" s="43"/>
      <c r="K881" s="43"/>
      <c r="M881" s="44"/>
    </row>
    <row r="882" spans="4:13" ht="11.65" x14ac:dyDescent="0.35">
      <c r="D882" s="46"/>
      <c r="H882" s="43"/>
      <c r="K882" s="43"/>
      <c r="M882" s="44"/>
    </row>
    <row r="883" spans="4:13" ht="11.65" x14ac:dyDescent="0.35">
      <c r="D883" s="46"/>
      <c r="H883" s="43"/>
      <c r="K883" s="43"/>
      <c r="M883" s="44"/>
    </row>
    <row r="884" spans="4:13" ht="11.65" x14ac:dyDescent="0.35">
      <c r="D884" s="46"/>
      <c r="H884" s="43"/>
      <c r="K884" s="43"/>
      <c r="M884" s="44"/>
    </row>
    <row r="885" spans="4:13" ht="11.65" x14ac:dyDescent="0.35">
      <c r="D885" s="46"/>
      <c r="H885" s="43"/>
      <c r="K885" s="43"/>
      <c r="M885" s="44"/>
    </row>
    <row r="886" spans="4:13" ht="11.65" x14ac:dyDescent="0.35">
      <c r="D886" s="46"/>
      <c r="H886" s="43"/>
      <c r="K886" s="43"/>
      <c r="M886" s="44"/>
    </row>
    <row r="887" spans="4:13" ht="11.65" x14ac:dyDescent="0.35">
      <c r="D887" s="46"/>
      <c r="H887" s="43"/>
      <c r="K887" s="43"/>
      <c r="M887" s="44"/>
    </row>
    <row r="888" spans="4:13" ht="11.65" x14ac:dyDescent="0.35">
      <c r="D888" s="46"/>
      <c r="H888" s="43"/>
      <c r="K888" s="43"/>
      <c r="M888" s="44"/>
    </row>
    <row r="889" spans="4:13" ht="11.65" x14ac:dyDescent="0.35">
      <c r="D889" s="46"/>
      <c r="H889" s="43"/>
      <c r="K889" s="43"/>
      <c r="M889" s="44"/>
    </row>
    <row r="890" spans="4:13" ht="11.65" x14ac:dyDescent="0.35">
      <c r="D890" s="46"/>
      <c r="H890" s="43"/>
      <c r="K890" s="43"/>
      <c r="M890" s="44"/>
    </row>
    <row r="891" spans="4:13" ht="11.65" x14ac:dyDescent="0.35">
      <c r="D891" s="46"/>
      <c r="H891" s="43"/>
      <c r="K891" s="43"/>
      <c r="M891" s="44"/>
    </row>
    <row r="892" spans="4:13" ht="11.65" x14ac:dyDescent="0.35">
      <c r="D892" s="46"/>
      <c r="H892" s="43"/>
      <c r="K892" s="43"/>
      <c r="M892" s="44"/>
    </row>
    <row r="893" spans="4:13" ht="11.65" x14ac:dyDescent="0.35">
      <c r="D893" s="46"/>
      <c r="H893" s="43"/>
      <c r="K893" s="43"/>
      <c r="M893" s="44"/>
    </row>
    <row r="894" spans="4:13" ht="11.65" x14ac:dyDescent="0.35">
      <c r="D894" s="46"/>
      <c r="H894" s="43"/>
      <c r="K894" s="43"/>
      <c r="M894" s="44"/>
    </row>
    <row r="895" spans="4:13" ht="11.65" x14ac:dyDescent="0.35">
      <c r="D895" s="46"/>
      <c r="H895" s="43"/>
      <c r="K895" s="43"/>
      <c r="M895" s="44"/>
    </row>
    <row r="896" spans="4:13" ht="11.65" x14ac:dyDescent="0.35">
      <c r="D896" s="46"/>
      <c r="H896" s="43"/>
      <c r="K896" s="43"/>
      <c r="M896" s="44"/>
    </row>
    <row r="897" spans="4:13" ht="11.65" x14ac:dyDescent="0.35">
      <c r="D897" s="46"/>
      <c r="H897" s="43"/>
      <c r="K897" s="43"/>
      <c r="M897" s="44"/>
    </row>
    <row r="898" spans="4:13" ht="11.65" x14ac:dyDescent="0.35">
      <c r="D898" s="46"/>
      <c r="H898" s="43"/>
      <c r="K898" s="43"/>
      <c r="M898" s="44"/>
    </row>
    <row r="899" spans="4:13" ht="11.65" x14ac:dyDescent="0.35">
      <c r="D899" s="46"/>
      <c r="H899" s="43"/>
      <c r="K899" s="43"/>
      <c r="M899" s="44"/>
    </row>
    <row r="900" spans="4:13" ht="11.65" x14ac:dyDescent="0.35">
      <c r="D900" s="46"/>
      <c r="H900" s="43"/>
      <c r="K900" s="43"/>
      <c r="M900" s="44"/>
    </row>
    <row r="901" spans="4:13" ht="11.65" x14ac:dyDescent="0.35">
      <c r="D901" s="46"/>
      <c r="H901" s="43"/>
      <c r="K901" s="43"/>
      <c r="M901" s="44"/>
    </row>
    <row r="902" spans="4:13" ht="11.65" x14ac:dyDescent="0.35">
      <c r="D902" s="46"/>
      <c r="H902" s="43"/>
      <c r="K902" s="43"/>
      <c r="M902" s="44"/>
    </row>
    <row r="903" spans="4:13" ht="11.65" x14ac:dyDescent="0.35">
      <c r="D903" s="46"/>
      <c r="H903" s="43"/>
      <c r="K903" s="43"/>
      <c r="M903" s="44"/>
    </row>
    <row r="904" spans="4:13" ht="11.65" x14ac:dyDescent="0.35">
      <c r="D904" s="46"/>
      <c r="H904" s="43"/>
      <c r="K904" s="43"/>
      <c r="M904" s="44"/>
    </row>
    <row r="905" spans="4:13" ht="11.65" x14ac:dyDescent="0.35">
      <c r="D905" s="46"/>
      <c r="H905" s="43"/>
      <c r="K905" s="43"/>
      <c r="M905" s="44"/>
    </row>
    <row r="906" spans="4:13" ht="11.65" x14ac:dyDescent="0.35">
      <c r="D906" s="46"/>
      <c r="H906" s="43"/>
      <c r="K906" s="43"/>
      <c r="M906" s="44"/>
    </row>
    <row r="907" spans="4:13" ht="11.65" x14ac:dyDescent="0.35">
      <c r="D907" s="46"/>
      <c r="H907" s="43"/>
      <c r="K907" s="43"/>
      <c r="M907" s="44"/>
    </row>
    <row r="908" spans="4:13" ht="11.65" x14ac:dyDescent="0.35">
      <c r="D908" s="46"/>
      <c r="H908" s="43"/>
      <c r="K908" s="43"/>
      <c r="M908" s="44"/>
    </row>
    <row r="909" spans="4:13" ht="11.65" x14ac:dyDescent="0.35">
      <c r="D909" s="46"/>
      <c r="H909" s="43"/>
      <c r="K909" s="43"/>
      <c r="M909" s="44"/>
    </row>
    <row r="910" spans="4:13" ht="11.65" x14ac:dyDescent="0.35">
      <c r="D910" s="46"/>
      <c r="H910" s="43"/>
      <c r="K910" s="43"/>
      <c r="M910" s="44"/>
    </row>
    <row r="911" spans="4:13" ht="11.65" x14ac:dyDescent="0.35">
      <c r="D911" s="46"/>
      <c r="H911" s="43"/>
      <c r="K911" s="43"/>
      <c r="M911" s="44"/>
    </row>
    <row r="912" spans="4:13" ht="11.65" x14ac:dyDescent="0.35">
      <c r="D912" s="46"/>
      <c r="H912" s="43"/>
      <c r="K912" s="43"/>
      <c r="M912" s="44"/>
    </row>
    <row r="913" spans="4:13" ht="11.65" x14ac:dyDescent="0.35">
      <c r="D913" s="46"/>
      <c r="H913" s="43"/>
      <c r="K913" s="43"/>
      <c r="M913" s="44"/>
    </row>
    <row r="914" spans="4:13" ht="11.65" x14ac:dyDescent="0.35">
      <c r="D914" s="46"/>
      <c r="H914" s="43"/>
      <c r="K914" s="43"/>
      <c r="M914" s="44"/>
    </row>
    <row r="915" spans="4:13" ht="11.65" x14ac:dyDescent="0.35">
      <c r="D915" s="46"/>
      <c r="H915" s="43"/>
      <c r="K915" s="43"/>
      <c r="M915" s="44"/>
    </row>
    <row r="916" spans="4:13" ht="11.65" x14ac:dyDescent="0.35">
      <c r="D916" s="46"/>
      <c r="H916" s="43"/>
      <c r="K916" s="43"/>
      <c r="M916" s="44"/>
    </row>
    <row r="917" spans="4:13" ht="11.65" x14ac:dyDescent="0.35">
      <c r="D917" s="46"/>
      <c r="H917" s="43"/>
      <c r="K917" s="43"/>
      <c r="M917" s="44"/>
    </row>
    <row r="918" spans="4:13" ht="11.65" x14ac:dyDescent="0.35">
      <c r="D918" s="46"/>
      <c r="H918" s="43"/>
      <c r="K918" s="43"/>
      <c r="M918" s="44"/>
    </row>
    <row r="919" spans="4:13" ht="11.65" x14ac:dyDescent="0.35">
      <c r="D919" s="46"/>
      <c r="H919" s="43"/>
      <c r="K919" s="43"/>
      <c r="M919" s="44"/>
    </row>
    <row r="920" spans="4:13" ht="11.65" x14ac:dyDescent="0.35">
      <c r="D920" s="46"/>
      <c r="H920" s="43"/>
      <c r="K920" s="43"/>
      <c r="M920" s="44"/>
    </row>
    <row r="921" spans="4:13" ht="11.65" x14ac:dyDescent="0.35">
      <c r="D921" s="46"/>
      <c r="H921" s="43"/>
      <c r="K921" s="43"/>
      <c r="M921" s="44"/>
    </row>
    <row r="922" spans="4:13" ht="11.65" x14ac:dyDescent="0.35">
      <c r="D922" s="46"/>
      <c r="H922" s="43"/>
      <c r="K922" s="43"/>
      <c r="M922" s="44"/>
    </row>
    <row r="923" spans="4:13" ht="11.65" x14ac:dyDescent="0.35">
      <c r="D923" s="46"/>
      <c r="H923" s="43"/>
      <c r="K923" s="43"/>
      <c r="M923" s="44"/>
    </row>
    <row r="924" spans="4:13" ht="11.65" x14ac:dyDescent="0.35">
      <c r="D924" s="46"/>
      <c r="H924" s="43"/>
      <c r="K924" s="43"/>
      <c r="M924" s="44"/>
    </row>
    <row r="925" spans="4:13" ht="11.65" x14ac:dyDescent="0.35">
      <c r="D925" s="46"/>
      <c r="H925" s="43"/>
      <c r="K925" s="43"/>
      <c r="M925" s="44"/>
    </row>
    <row r="926" spans="4:13" ht="11.65" x14ac:dyDescent="0.35">
      <c r="D926" s="46"/>
      <c r="H926" s="43"/>
      <c r="K926" s="43"/>
      <c r="M926" s="44"/>
    </row>
    <row r="927" spans="4:13" ht="11.65" x14ac:dyDescent="0.35">
      <c r="D927" s="46"/>
      <c r="H927" s="43"/>
      <c r="K927" s="43"/>
      <c r="M927" s="44"/>
    </row>
    <row r="928" spans="4:13" ht="11.65" x14ac:dyDescent="0.35">
      <c r="D928" s="46"/>
      <c r="H928" s="43"/>
      <c r="K928" s="43"/>
      <c r="M928" s="44"/>
    </row>
    <row r="929" spans="4:13" ht="11.65" x14ac:dyDescent="0.35">
      <c r="D929" s="46"/>
      <c r="H929" s="43"/>
      <c r="K929" s="43"/>
      <c r="M929" s="44"/>
    </row>
    <row r="930" spans="4:13" ht="11.65" x14ac:dyDescent="0.35">
      <c r="D930" s="46"/>
      <c r="H930" s="43"/>
      <c r="K930" s="43"/>
      <c r="M930" s="44"/>
    </row>
    <row r="931" spans="4:13" ht="11.65" x14ac:dyDescent="0.35">
      <c r="D931" s="46"/>
      <c r="H931" s="43"/>
      <c r="K931" s="43"/>
      <c r="M931" s="44"/>
    </row>
    <row r="932" spans="4:13" ht="11.65" x14ac:dyDescent="0.35">
      <c r="D932" s="46"/>
      <c r="H932" s="43"/>
      <c r="K932" s="43"/>
      <c r="M932" s="44"/>
    </row>
    <row r="933" spans="4:13" ht="11.65" x14ac:dyDescent="0.35">
      <c r="D933" s="46"/>
      <c r="H933" s="43"/>
      <c r="K933" s="43"/>
      <c r="M933" s="44"/>
    </row>
    <row r="934" spans="4:13" ht="11.65" x14ac:dyDescent="0.35">
      <c r="D934" s="46"/>
      <c r="H934" s="43"/>
      <c r="K934" s="43"/>
      <c r="M934" s="44"/>
    </row>
    <row r="935" spans="4:13" ht="11.65" x14ac:dyDescent="0.35">
      <c r="D935" s="46"/>
      <c r="H935" s="43"/>
      <c r="K935" s="43"/>
      <c r="M935" s="44"/>
    </row>
    <row r="936" spans="4:13" ht="11.65" x14ac:dyDescent="0.35">
      <c r="D936" s="46"/>
      <c r="H936" s="43"/>
      <c r="K936" s="43"/>
      <c r="M936" s="44"/>
    </row>
    <row r="937" spans="4:13" ht="11.65" x14ac:dyDescent="0.35">
      <c r="D937" s="46"/>
      <c r="H937" s="43"/>
      <c r="K937" s="43"/>
      <c r="M937" s="44"/>
    </row>
    <row r="938" spans="4:13" ht="11.65" x14ac:dyDescent="0.35">
      <c r="D938" s="46"/>
      <c r="H938" s="43"/>
      <c r="K938" s="43"/>
      <c r="M938" s="44"/>
    </row>
    <row r="939" spans="4:13" ht="11.65" x14ac:dyDescent="0.35">
      <c r="D939" s="46"/>
      <c r="H939" s="43"/>
      <c r="K939" s="43"/>
      <c r="M939" s="44"/>
    </row>
    <row r="940" spans="4:13" ht="11.65" x14ac:dyDescent="0.35">
      <c r="D940" s="46"/>
      <c r="H940" s="43"/>
      <c r="K940" s="43"/>
      <c r="M940" s="44"/>
    </row>
    <row r="941" spans="4:13" ht="11.65" x14ac:dyDescent="0.35">
      <c r="D941" s="46"/>
      <c r="H941" s="43"/>
      <c r="K941" s="43"/>
      <c r="M941" s="44"/>
    </row>
    <row r="942" spans="4:13" ht="11.65" x14ac:dyDescent="0.35">
      <c r="D942" s="46"/>
      <c r="H942" s="43"/>
      <c r="K942" s="43"/>
      <c r="M942" s="44"/>
    </row>
    <row r="943" spans="4:13" ht="11.65" x14ac:dyDescent="0.35">
      <c r="D943" s="46"/>
      <c r="H943" s="43"/>
      <c r="K943" s="43"/>
      <c r="M943" s="44"/>
    </row>
    <row r="944" spans="4:13" ht="11.65" x14ac:dyDescent="0.35">
      <c r="D944" s="46"/>
      <c r="H944" s="43"/>
      <c r="K944" s="43"/>
      <c r="M944" s="44"/>
    </row>
    <row r="945" spans="4:13" ht="11.65" x14ac:dyDescent="0.35">
      <c r="D945" s="46"/>
      <c r="H945" s="43"/>
      <c r="K945" s="43"/>
      <c r="M945" s="44"/>
    </row>
    <row r="946" spans="4:13" ht="11.65" x14ac:dyDescent="0.35">
      <c r="D946" s="46"/>
      <c r="H946" s="43"/>
      <c r="K946" s="43"/>
      <c r="M946" s="44"/>
    </row>
    <row r="947" spans="4:13" ht="11.65" x14ac:dyDescent="0.35">
      <c r="D947" s="46"/>
      <c r="H947" s="43"/>
      <c r="K947" s="43"/>
      <c r="M947" s="44"/>
    </row>
    <row r="948" spans="4:13" ht="11.65" x14ac:dyDescent="0.35">
      <c r="D948" s="46"/>
      <c r="H948" s="43"/>
      <c r="K948" s="43"/>
      <c r="M948" s="44"/>
    </row>
    <row r="949" spans="4:13" ht="11.65" x14ac:dyDescent="0.35">
      <c r="D949" s="46"/>
      <c r="H949" s="43"/>
      <c r="K949" s="43"/>
      <c r="M949" s="44"/>
    </row>
    <row r="950" spans="4:13" ht="11.65" x14ac:dyDescent="0.35">
      <c r="D950" s="46"/>
      <c r="H950" s="43"/>
      <c r="K950" s="43"/>
      <c r="M950" s="44"/>
    </row>
    <row r="951" spans="4:13" ht="11.65" x14ac:dyDescent="0.35">
      <c r="D951" s="46"/>
      <c r="H951" s="43"/>
      <c r="K951" s="43"/>
      <c r="M951" s="44"/>
    </row>
    <row r="952" spans="4:13" ht="11.65" x14ac:dyDescent="0.35">
      <c r="D952" s="46"/>
      <c r="H952" s="43"/>
      <c r="K952" s="43"/>
      <c r="M952" s="44"/>
    </row>
    <row r="953" spans="4:13" ht="11.65" x14ac:dyDescent="0.35">
      <c r="D953" s="46"/>
      <c r="H953" s="43"/>
      <c r="K953" s="43"/>
      <c r="M953" s="44"/>
    </row>
    <row r="954" spans="4:13" ht="11.65" x14ac:dyDescent="0.35">
      <c r="D954" s="46"/>
      <c r="H954" s="43"/>
      <c r="K954" s="43"/>
      <c r="M954" s="44"/>
    </row>
    <row r="955" spans="4:13" ht="11.65" x14ac:dyDescent="0.35">
      <c r="D955" s="46"/>
      <c r="H955" s="43"/>
      <c r="K955" s="43"/>
      <c r="M955" s="44"/>
    </row>
    <row r="956" spans="4:13" ht="11.65" x14ac:dyDescent="0.35">
      <c r="D956" s="46"/>
      <c r="H956" s="43"/>
      <c r="K956" s="43"/>
      <c r="M956" s="44"/>
    </row>
    <row r="957" spans="4:13" ht="11.65" x14ac:dyDescent="0.35">
      <c r="D957" s="46"/>
      <c r="H957" s="43"/>
      <c r="K957" s="43"/>
      <c r="M957" s="44"/>
    </row>
    <row r="958" spans="4:13" ht="11.65" x14ac:dyDescent="0.35">
      <c r="D958" s="46"/>
      <c r="H958" s="43"/>
      <c r="K958" s="43"/>
      <c r="M958" s="44"/>
    </row>
    <row r="959" spans="4:13" ht="11.65" x14ac:dyDescent="0.35">
      <c r="D959" s="46"/>
      <c r="H959" s="43"/>
      <c r="K959" s="43"/>
      <c r="M959" s="44"/>
    </row>
    <row r="960" spans="4:13" ht="11.65" x14ac:dyDescent="0.35">
      <c r="D960" s="46"/>
      <c r="H960" s="43"/>
      <c r="K960" s="43"/>
      <c r="M960" s="44"/>
    </row>
    <row r="961" spans="4:13" ht="11.65" x14ac:dyDescent="0.35">
      <c r="D961" s="46"/>
      <c r="H961" s="43"/>
      <c r="K961" s="43"/>
      <c r="M961" s="44"/>
    </row>
    <row r="962" spans="4:13" ht="11.65" x14ac:dyDescent="0.35">
      <c r="D962" s="46"/>
      <c r="H962" s="43"/>
      <c r="K962" s="43"/>
      <c r="M962" s="44"/>
    </row>
    <row r="963" spans="4:13" ht="11.65" x14ac:dyDescent="0.35">
      <c r="D963" s="46"/>
      <c r="H963" s="43"/>
      <c r="K963" s="43"/>
      <c r="M963" s="44"/>
    </row>
    <row r="964" spans="4:13" ht="11.65" x14ac:dyDescent="0.35">
      <c r="D964" s="46"/>
      <c r="H964" s="43"/>
      <c r="K964" s="43"/>
      <c r="M964" s="44"/>
    </row>
    <row r="965" spans="4:13" ht="11.65" x14ac:dyDescent="0.35">
      <c r="D965" s="46"/>
      <c r="H965" s="43"/>
      <c r="K965" s="43"/>
      <c r="M965" s="44"/>
    </row>
    <row r="966" spans="4:13" ht="11.65" x14ac:dyDescent="0.35">
      <c r="D966" s="46"/>
      <c r="H966" s="43"/>
      <c r="K966" s="43"/>
      <c r="M966" s="44"/>
    </row>
    <row r="967" spans="4:13" ht="11.65" x14ac:dyDescent="0.35">
      <c r="D967" s="46"/>
      <c r="H967" s="43"/>
      <c r="K967" s="43"/>
      <c r="M967" s="44"/>
    </row>
    <row r="968" spans="4:13" ht="11.65" x14ac:dyDescent="0.35">
      <c r="D968" s="46"/>
      <c r="H968" s="43"/>
      <c r="K968" s="43"/>
      <c r="M968" s="44"/>
    </row>
    <row r="969" spans="4:13" ht="11.65" x14ac:dyDescent="0.35">
      <c r="D969" s="46"/>
      <c r="H969" s="43"/>
      <c r="K969" s="43"/>
      <c r="M969" s="44"/>
    </row>
    <row r="970" spans="4:13" ht="11.65" x14ac:dyDescent="0.35">
      <c r="D970" s="46"/>
      <c r="H970" s="43"/>
      <c r="K970" s="43"/>
      <c r="M970" s="44"/>
    </row>
    <row r="971" spans="4:13" ht="11.65" x14ac:dyDescent="0.35">
      <c r="D971" s="46"/>
      <c r="H971" s="43"/>
      <c r="K971" s="43"/>
      <c r="M971" s="44"/>
    </row>
    <row r="972" spans="4:13" ht="11.65" x14ac:dyDescent="0.35">
      <c r="D972" s="46"/>
      <c r="H972" s="43"/>
      <c r="K972" s="43"/>
      <c r="M972" s="44"/>
    </row>
    <row r="973" spans="4:13" ht="11.65" x14ac:dyDescent="0.35">
      <c r="D973" s="46"/>
      <c r="H973" s="43"/>
      <c r="K973" s="43"/>
      <c r="M973" s="44"/>
    </row>
    <row r="974" spans="4:13" ht="11.65" x14ac:dyDescent="0.35">
      <c r="D974" s="46"/>
      <c r="H974" s="43"/>
      <c r="K974" s="43"/>
      <c r="M974" s="44"/>
    </row>
    <row r="975" spans="4:13" ht="11.65" x14ac:dyDescent="0.35">
      <c r="D975" s="46"/>
      <c r="H975" s="43"/>
      <c r="K975" s="43"/>
      <c r="M975" s="44"/>
    </row>
    <row r="976" spans="4:13" ht="11.65" x14ac:dyDescent="0.35">
      <c r="D976" s="46"/>
      <c r="H976" s="43"/>
      <c r="K976" s="43"/>
      <c r="M976" s="44"/>
    </row>
    <row r="977" spans="4:13" ht="11.65" x14ac:dyDescent="0.35">
      <c r="D977" s="46"/>
      <c r="H977" s="43"/>
      <c r="K977" s="43"/>
      <c r="M977" s="44"/>
    </row>
    <row r="978" spans="4:13" ht="11.65" x14ac:dyDescent="0.35">
      <c r="D978" s="46"/>
      <c r="H978" s="43"/>
      <c r="K978" s="43"/>
      <c r="M978" s="44"/>
    </row>
    <row r="979" spans="4:13" ht="11.65" x14ac:dyDescent="0.35">
      <c r="D979" s="46"/>
      <c r="H979" s="43"/>
      <c r="K979" s="43"/>
      <c r="M979" s="44"/>
    </row>
    <row r="980" spans="4:13" ht="11.65" x14ac:dyDescent="0.35">
      <c r="D980" s="46"/>
      <c r="H980" s="43"/>
      <c r="K980" s="43"/>
      <c r="M980" s="44"/>
    </row>
    <row r="981" spans="4:13" ht="11.65" x14ac:dyDescent="0.35">
      <c r="D981" s="46"/>
      <c r="H981" s="43"/>
      <c r="K981" s="43"/>
      <c r="M981" s="44"/>
    </row>
    <row r="982" spans="4:13" ht="11.65" x14ac:dyDescent="0.35">
      <c r="D982" s="46"/>
      <c r="H982" s="43"/>
      <c r="K982" s="43"/>
      <c r="M982" s="44"/>
    </row>
    <row r="983" spans="4:13" ht="11.65" x14ac:dyDescent="0.35">
      <c r="D983" s="46"/>
      <c r="H983" s="43"/>
      <c r="K983" s="43"/>
      <c r="M983" s="44"/>
    </row>
    <row r="984" spans="4:13" ht="11.65" x14ac:dyDescent="0.35">
      <c r="D984" s="46"/>
      <c r="H984" s="43"/>
      <c r="K984" s="43"/>
      <c r="M984" s="44"/>
    </row>
    <row r="985" spans="4:13" ht="11.65" x14ac:dyDescent="0.35">
      <c r="D985" s="46"/>
      <c r="H985" s="43"/>
      <c r="K985" s="43"/>
      <c r="M985" s="44"/>
    </row>
    <row r="986" spans="4:13" ht="11.65" x14ac:dyDescent="0.35">
      <c r="D986" s="46"/>
      <c r="H986" s="43"/>
      <c r="K986" s="43"/>
      <c r="M986" s="44"/>
    </row>
    <row r="987" spans="4:13" ht="11.65" x14ac:dyDescent="0.35">
      <c r="D987" s="46"/>
      <c r="H987" s="43"/>
      <c r="K987" s="43"/>
      <c r="M987" s="44"/>
    </row>
    <row r="988" spans="4:13" ht="11.65" x14ac:dyDescent="0.35">
      <c r="D988" s="46"/>
      <c r="H988" s="43"/>
      <c r="K988" s="43"/>
      <c r="M988" s="44"/>
    </row>
    <row r="989" spans="4:13" ht="11.65" x14ac:dyDescent="0.35">
      <c r="D989" s="46"/>
      <c r="H989" s="43"/>
      <c r="K989" s="43"/>
      <c r="M989" s="44"/>
    </row>
    <row r="990" spans="4:13" ht="11.65" x14ac:dyDescent="0.35">
      <c r="D990" s="46"/>
      <c r="H990" s="43"/>
      <c r="K990" s="43"/>
      <c r="M990" s="44"/>
    </row>
    <row r="991" spans="4:13" ht="11.65" x14ac:dyDescent="0.35">
      <c r="D991" s="46"/>
      <c r="H991" s="43"/>
      <c r="K991" s="43"/>
      <c r="M991" s="44"/>
    </row>
    <row r="992" spans="4:13" ht="11.65" x14ac:dyDescent="0.35">
      <c r="D992" s="46"/>
      <c r="H992" s="43"/>
      <c r="K992" s="43"/>
      <c r="M992" s="44"/>
    </row>
    <row r="993" spans="4:13" ht="11.65" x14ac:dyDescent="0.35">
      <c r="D993" s="46"/>
      <c r="H993" s="43"/>
      <c r="K993" s="43"/>
      <c r="M993" s="44"/>
    </row>
    <row r="994" spans="4:13" ht="11.65" x14ac:dyDescent="0.35">
      <c r="D994" s="46"/>
      <c r="H994" s="43"/>
      <c r="K994" s="43"/>
      <c r="M994" s="44"/>
    </row>
    <row r="995" spans="4:13" ht="11.65" x14ac:dyDescent="0.35">
      <c r="D995" s="46"/>
      <c r="H995" s="43"/>
      <c r="K995" s="43"/>
      <c r="M995" s="44"/>
    </row>
    <row r="996" spans="4:13" ht="11.65" x14ac:dyDescent="0.35">
      <c r="D996" s="46"/>
      <c r="H996" s="43"/>
      <c r="K996" s="43"/>
      <c r="M996" s="44"/>
    </row>
    <row r="997" spans="4:13" ht="11.65" x14ac:dyDescent="0.35">
      <c r="D997" s="46"/>
      <c r="H997" s="43"/>
      <c r="K997" s="43"/>
      <c r="M997" s="44"/>
    </row>
    <row r="998" spans="4:13" ht="11.65" x14ac:dyDescent="0.35">
      <c r="D998" s="46"/>
      <c r="H998" s="43"/>
      <c r="K998" s="43"/>
      <c r="M998" s="44"/>
    </row>
    <row r="999" spans="4:13" ht="11.65" x14ac:dyDescent="0.35">
      <c r="D999" s="46"/>
      <c r="H999" s="43"/>
      <c r="K999" s="43"/>
      <c r="M999" s="44"/>
    </row>
    <row r="1000" spans="4:13" ht="11.65" x14ac:dyDescent="0.35">
      <c r="D1000" s="46"/>
      <c r="H1000" s="43"/>
      <c r="K1000" s="43"/>
      <c r="M1000" s="44"/>
    </row>
    <row r="1001" spans="4:13" ht="11.65" x14ac:dyDescent="0.35">
      <c r="D1001" s="46"/>
      <c r="H1001" s="43"/>
      <c r="K1001" s="43"/>
      <c r="M1001" s="44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952B9EF-D518-44A1-96C3-1A76AF14923F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E02249AB-0E8A-416A-A68A-C7BA310CFBEA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4DA87EDB-01A3-45CA-8EAA-330979E70069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87006A5B-59F9-4634-87FA-70446048876E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AA7A3E46-44F4-44DF-9797-3FE746FC6193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BAD7F5C4-E7C8-4E3E-92CF-E31A42F96256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85DE1243-8755-44AE-8921-873F2D8E779F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70B3065C-A222-463E-B33B-E1424FF271D9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15494E0E-D599-417A-9C06-CBAB59C8DA13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003943B0-836C-430C-B586-F40C669AD6F5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B1D6878C-1F55-490C-92C6-F5CA33D6D5D6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4A97FBA7-2345-4772-85DA-120C376F86F1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StoryMap</vt:lpstr>
      <vt:lpstr>County name</vt:lpstr>
      <vt:lpstr>Observation-gridMET</vt:lpstr>
      <vt:lpstr>Observations-PRISM</vt:lpstr>
      <vt:lpstr>Multi-Model</vt:lpstr>
      <vt:lpstr>bcc-csm-1</vt:lpstr>
      <vt:lpstr>bcc-csm1-1-m</vt:lpstr>
      <vt:lpstr>BNU-ESM</vt:lpstr>
      <vt:lpstr>CanESM2</vt:lpstr>
      <vt:lpstr>CCSM4</vt:lpstr>
      <vt:lpstr>CNRM-CM5</vt:lpstr>
      <vt:lpstr>CSIRO-Mk3-6-0</vt:lpstr>
      <vt:lpstr>GFDL-ESM2G</vt:lpstr>
      <vt:lpstr>GFDL-ESM2M</vt:lpstr>
      <vt:lpstr>HadGEM2-CC</vt:lpstr>
      <vt:lpstr>HadGEM2-ES</vt:lpstr>
      <vt:lpstr>inmcm4</vt:lpstr>
      <vt:lpstr>IPSL-CM5A-LR</vt:lpstr>
      <vt:lpstr>IPSL-CM5A-MR</vt:lpstr>
      <vt:lpstr>IPSL-MC5B-LR</vt:lpstr>
      <vt:lpstr>MIROC5</vt:lpstr>
      <vt:lpstr>MIROC-ESM</vt:lpstr>
      <vt:lpstr>MIROC-ESM-CHEM</vt:lpstr>
      <vt:lpstr>MRI-CGCM3</vt:lpstr>
      <vt:lpstr>NorESM1-M</vt:lpstr>
      <vt:lpstr>MACA Models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Ashly McFarlane</dc:creator>
  <cp:lastModifiedBy>Kelly Suttles</cp:lastModifiedBy>
  <dcterms:created xsi:type="dcterms:W3CDTF">2021-12-19T17:57:23Z</dcterms:created>
  <dcterms:modified xsi:type="dcterms:W3CDTF">2022-10-13T13:22:52Z</dcterms:modified>
</cp:coreProperties>
</file>